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4100"/>
  </bookViews>
  <sheets>
    <sheet name="Лист1" sheetId="1" r:id="rId1"/>
  </sheets>
  <definedNames>
    <definedName name="_xlnm.Print_Titles" localSheetId="0">Лист1!$9:$11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H17"/>
  <c r="H34"/>
  <c r="I13"/>
  <c r="J13"/>
  <c r="G27"/>
  <c r="G26"/>
  <c r="G25"/>
  <c r="H39"/>
  <c r="G32"/>
  <c r="H30"/>
  <c r="H24"/>
  <c r="H23"/>
  <c r="G21"/>
  <c r="G20"/>
  <c r="G19"/>
  <c r="G18"/>
  <c r="H13" l="1"/>
  <c r="H14"/>
  <c r="G38"/>
  <c r="G39"/>
  <c r="H38"/>
  <c r="G15" l="1"/>
  <c r="H12" l="1"/>
  <c r="H33"/>
  <c r="I34"/>
  <c r="I33" s="1"/>
  <c r="J34"/>
  <c r="J33" s="1"/>
  <c r="H37"/>
  <c r="G37"/>
  <c r="I12"/>
  <c r="J12"/>
  <c r="G35"/>
  <c r="G36"/>
  <c r="G14"/>
  <c r="G16"/>
  <c r="G17"/>
  <c r="G13" s="1"/>
  <c r="G22"/>
  <c r="G23"/>
  <c r="G24"/>
  <c r="G29"/>
  <c r="G30"/>
  <c r="G31"/>
  <c r="I40" l="1"/>
  <c r="G34"/>
  <c r="G33" s="1"/>
  <c r="G12"/>
  <c r="G40" s="1"/>
  <c r="H40"/>
  <c r="J40"/>
</calcChain>
</file>

<file path=xl/sharedStrings.xml><?xml version="1.0" encoding="utf-8"?>
<sst xmlns="http://schemas.openxmlformats.org/spreadsheetml/2006/main" count="192" uniqueCount="130">
  <si>
    <t>Додаток 7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</si>
  <si>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</si>
  <si>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</si>
  <si>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</si>
  <si>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</si>
  <si>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</si>
  <si>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</si>
  <si>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</si>
  <si>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</si>
  <si>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</si>
  <si>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</si>
  <si>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</si>
  <si>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</si>
  <si>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</si>
  <si>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</si>
  <si>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</si>
  <si>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Галицинiвська сiльська рада</t>
  </si>
  <si>
    <t>0110000</t>
  </si>
  <si>
    <t>0112152</t>
  </si>
  <si>
    <t>2152</t>
  </si>
  <si>
    <t>0763</t>
  </si>
  <si>
    <t>Інші програми та заходи у сфері охорони здоров`я</t>
  </si>
  <si>
    <t>програма розвитку первинної медико-санітарної допомоги на 2022 - 2024 роки</t>
  </si>
  <si>
    <t>0113191</t>
  </si>
  <si>
    <t>3191</t>
  </si>
  <si>
    <t>1030</t>
  </si>
  <si>
    <t>Інші видатки на соціальний захист ветеранів війни та праці</t>
  </si>
  <si>
    <t>Програма  "Турбота"</t>
  </si>
  <si>
    <t>Програма стабілізації та соціально-економічного розвиткутериторії Галицинівської сільської ради на 2022 -2024 роки</t>
  </si>
  <si>
    <t>0113242</t>
  </si>
  <si>
    <t>3242</t>
  </si>
  <si>
    <t>1090</t>
  </si>
  <si>
    <t>Інші заходи у сфері соціального захисту і соціального забезпечення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</si>
  <si>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</si>
  <si>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</si>
  <si>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</si>
  <si>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</si>
  <si>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розвитку комунально-житлового господарства та благоустрою населених пунктів Галицинівської сільської ради на 2022- 2024 роки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</si>
  <si>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</si>
  <si>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</si>
  <si>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</si>
  <si>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</si>
  <si>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</si>
  <si>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</si>
  <si>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</si>
  <si>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</si>
  <si>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</si>
  <si>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</si>
  <si>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захисту населення і територій від надзвичайних ситуацій техногенного та природного характеру на територіії Галицинівської сільської ради на 2022-2024  роки</t>
  </si>
  <si>
    <t>0118130</t>
  </si>
  <si>
    <t>8130</t>
  </si>
  <si>
    <t>Програма забезпечення пожежної безпеки на 2022 - 2024 роки</t>
  </si>
  <si>
    <t>0118340</t>
  </si>
  <si>
    <t>8340</t>
  </si>
  <si>
    <t>0540</t>
  </si>
  <si>
    <t>Природоохоронні заходи за рахунок цільових фондів</t>
  </si>
  <si>
    <t>Програма використання коштів цільового фонду охорони навколишнього природного середовища Галицинівської сільської ради на 2022- 2024  роки</t>
  </si>
  <si>
    <t>0600000</t>
  </si>
  <si>
    <t>Вiддiл освiти, культури, молодi та спорту Галицинiвської сiльської ради</t>
  </si>
  <si>
    <t>0610000</t>
  </si>
  <si>
    <t>0611142</t>
  </si>
  <si>
    <t>1142</t>
  </si>
  <si>
    <t>0990</t>
  </si>
  <si>
    <t>Інші програми та заходи у сфері освіти</t>
  </si>
  <si>
    <t>Програма "Шкільний автобус" Галицинівської сільської ради на 2022-2024 роки</t>
  </si>
  <si>
    <t>3700000</t>
  </si>
  <si>
    <t>Фінансовий відділ Галицинівської сільської ради</t>
  </si>
  <si>
    <t>3710000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</si>
  <si>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</si>
  <si>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</si>
  <si>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</si>
  <si>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</si>
  <si>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</si>
  <si>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</si>
  <si>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 xml:space="preserve">до рішення Галицинівської сільської ради </t>
  </si>
  <si>
    <t>Сільський голова</t>
  </si>
  <si>
    <t>Іван НАЗАР</t>
  </si>
  <si>
    <t>рішення від 12.11.2021р. № 36</t>
  </si>
  <si>
    <t xml:space="preserve"> рішення від 12.11.2021р. № 17</t>
  </si>
  <si>
    <t>рішення від 12.11.2021р. № 17</t>
  </si>
  <si>
    <t>рішення  від 21.12.2021 р.№ 13</t>
  </si>
  <si>
    <t>рішення  від 21.12.2021р. № 18</t>
  </si>
  <si>
    <t>рішення від 21.12.2021р.  № 15</t>
  </si>
  <si>
    <t>рішення від 21.12.2021р. № 10</t>
  </si>
  <si>
    <t>рішення від 21.12.2021р.№ 12</t>
  </si>
  <si>
    <t>рішення від 21.12.2021р. № 35</t>
  </si>
  <si>
    <t>0611141</t>
  </si>
  <si>
    <t>Забезпечення діяльності інших закладів у сфері освіти</t>
  </si>
  <si>
    <t>Програма "Розвитку Нової української освіти Галицинівської сільської ради в умовах децентралізації на 2022-2025 роки"</t>
  </si>
  <si>
    <t>рішення від 21.12.2021р. № 30</t>
  </si>
  <si>
    <t>Розподіл витрат місцевого бюджету на реалізацію місцевих/регіональних програм у 2023 році</t>
  </si>
  <si>
    <t>Медичні кадри Галицинівської сільської ради на 2020 - 2025 роки</t>
  </si>
  <si>
    <t>рішення від 28.08.2020р. № 8</t>
  </si>
  <si>
    <t>Членські внески до асоціацій органів місцевого самоврядування</t>
  </si>
  <si>
    <t>'Програма стабілізації та соціально-економічного розвиткутериторії Галицинівської сільської ради на 2022 -2024 роки</t>
  </si>
  <si>
    <t>0117680</t>
  </si>
  <si>
    <t>0490</t>
  </si>
  <si>
    <t>Забезпечення діяльності місцевої та добровільної пожежної охорони</t>
  </si>
  <si>
    <t xml:space="preserve">Допомога на поховання деяких категорій осіб по Галицинівській сільській раді на 2022 - 2023 роки" </t>
  </si>
  <si>
    <t>рішення від 12.11.2021р. №19</t>
  </si>
  <si>
    <t>Цільова соціальна Програма "Безбар'єрна Галицинівська громада на 2022-2023 роки"</t>
  </si>
  <si>
    <t>рішення  від 12.11.2021р. № 16</t>
  </si>
  <si>
    <t>рішення від 12.11.2021р. № 18</t>
  </si>
  <si>
    <t xml:space="preserve">Програма надання грошової матеріальної допомоги громадянам, які зареєстровані та проживають на території Галицинівської сільської ради </t>
  </si>
  <si>
    <t>0114082</t>
  </si>
  <si>
    <t>4082</t>
  </si>
  <si>
    <t>0829</t>
  </si>
  <si>
    <t>Інші заходи в галузі культури і мистецтва</t>
  </si>
  <si>
    <t>Програма по проведенню заходів присвячених урочистим датам, державним та традиційним святам на  2022 - 2024 роки по Галицинівській сільській раді</t>
  </si>
  <si>
    <t>рішення  від 21.12.2021р. № 14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</si>
  <si>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</si>
  <si>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</si>
  <si>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</si>
  <si>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забезпечення безпекового середовища та профілактики правопорушень на території Галицинівської територіальної громади на 2021-2025 роки</t>
  </si>
  <si>
    <t>від 25.02.2021р. № 31</t>
  </si>
  <si>
    <t>0117130</t>
  </si>
  <si>
    <t>0421</t>
  </si>
  <si>
    <t>Здійснення заходів із землеустрою</t>
  </si>
  <si>
    <t>Програму здійснення землеустрою на території Галицинівської сільської ради на 2022-2024 роки</t>
  </si>
  <si>
    <t>0117330</t>
  </si>
  <si>
    <t>0443</t>
  </si>
  <si>
    <r>
      <t>Будівництво</t>
    </r>
    <r>
      <rPr>
        <sz val="20"/>
        <color indexed="63"/>
        <rFont val="Times New Roman"/>
        <family val="1"/>
        <charset val="204"/>
      </rPr>
      <t> </t>
    </r>
    <r>
      <rPr>
        <sz val="10"/>
        <color indexed="63"/>
        <rFont val="Calibri"/>
        <family val="2"/>
        <charset val="204"/>
      </rPr>
      <t>¹</t>
    </r>
    <r>
      <rPr>
        <sz val="20"/>
        <color indexed="63"/>
        <rFont val="Times New Roman"/>
        <family val="1"/>
        <charset val="204"/>
      </rPr>
      <t> </t>
    </r>
    <r>
      <rPr>
        <sz val="10"/>
        <color indexed="63"/>
        <rFont val="Times New Roman"/>
        <family val="1"/>
        <charset val="204"/>
      </rPr>
      <t>інших об'єктів комунальної власності</t>
    </r>
  </si>
  <si>
    <t>0117390</t>
  </si>
  <si>
    <t>7390</t>
  </si>
  <si>
    <t>Розвиток мережі центрів надання адміністративних послуг</t>
  </si>
  <si>
    <t>Програма стабілізації та соціально-економічного розвитку території Галицинівської сільської ради на 2022 -2024 роки</t>
  </si>
  <si>
    <t>,</t>
  </si>
  <si>
    <t>1451200000</t>
  </si>
  <si>
    <t>від  03 березня  2023 року</t>
  </si>
  <si>
    <t xml:space="preserve"> № 2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</si>
</sst>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#,##0.00_ ;\-#,##0.00\ "/>
  </numFmts>
  <fonts count="10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63"/>
      <name val="Times New Roman"/>
      <family val="1"/>
      <charset val="204"/>
    </font>
    <font>
      <sz val="10"/>
      <color indexed="63"/>
      <name val="Calibri"/>
      <family val="2"/>
      <charset val="204"/>
    </font>
    <font>
      <sz val="10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49" fontId="1" fillId="0" borderId="1" xfId="0" applyNumberFormat="1" applyFont="1" applyBorder="1" applyAlignment="1">
      <alignment vertical="center" wrapText="1"/>
    </xf>
    <xf numFmtId="49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left" vertical="center" wrapText="1"/>
    </xf>
    <xf numFmtId="165" fontId="1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tabSelected="1" topLeftCell="A13" workbookViewId="0">
      <selection activeCell="E21" sqref="E21"/>
    </sheetView>
  </sheetViews>
  <sheetFormatPr defaultRowHeight="12.75"/>
  <cols>
    <col min="1" max="3" width="12" style="1" customWidth="1"/>
    <col min="4" max="6" width="40.7109375" style="1" customWidth="1"/>
    <col min="7" max="10" width="15.7109375" style="1" customWidth="1"/>
    <col min="11" max="12" width="9.140625" style="1"/>
    <col min="13" max="13" width="11.28515625" style="1" bestFit="1" customWidth="1"/>
    <col min="14" max="16384" width="9.140625" style="1"/>
  </cols>
  <sheetData>
    <row r="1" spans="1:10">
      <c r="H1" s="1" t="s">
        <v>0</v>
      </c>
    </row>
    <row r="2" spans="1:10">
      <c r="H2" s="1" t="s">
        <v>74</v>
      </c>
    </row>
    <row r="3" spans="1:10">
      <c r="H3" s="1" t="s">
        <v>128</v>
      </c>
      <c r="J3" s="1" t="s">
        <v>129</v>
      </c>
    </row>
    <row r="5" spans="1:10">
      <c r="A5" s="26" t="s">
        <v>90</v>
      </c>
      <c r="B5" s="27"/>
      <c r="C5" s="27"/>
      <c r="D5" s="27"/>
      <c r="E5" s="27"/>
      <c r="F5" s="27"/>
      <c r="G5" s="27"/>
      <c r="H5" s="27"/>
      <c r="I5" s="27"/>
      <c r="J5" s="27"/>
    </row>
    <row r="7" spans="1:10">
      <c r="A7" s="2" t="s">
        <v>127</v>
      </c>
    </row>
    <row r="8" spans="1:10">
      <c r="A8" s="1" t="s">
        <v>1</v>
      </c>
      <c r="J8" s="3" t="s">
        <v>2</v>
      </c>
    </row>
    <row r="9" spans="1:10">
      <c r="A9" s="28" t="s">
        <v>3</v>
      </c>
      <c r="B9" s="28" t="s">
        <v>4</v>
      </c>
      <c r="C9" s="28" t="s">
        <v>5</v>
      </c>
      <c r="D9" s="29" t="s">
        <v>6</v>
      </c>
      <c r="E9" s="29" t="s">
        <v>7</v>
      </c>
      <c r="F9" s="28" t="s">
        <v>8</v>
      </c>
      <c r="G9" s="30" t="s">
        <v>9</v>
      </c>
      <c r="H9" s="29" t="s">
        <v>10</v>
      </c>
      <c r="I9" s="29" t="s">
        <v>11</v>
      </c>
      <c r="J9" s="29"/>
    </row>
    <row r="10" spans="1:10" ht="68.099999999999994" customHeight="1">
      <c r="A10" s="29"/>
      <c r="B10" s="29"/>
      <c r="C10" s="29"/>
      <c r="D10" s="29"/>
      <c r="E10" s="29"/>
      <c r="F10" s="29"/>
      <c r="G10" s="30"/>
      <c r="H10" s="29"/>
      <c r="I10" s="4" t="s">
        <v>12</v>
      </c>
      <c r="J10" s="4" t="s">
        <v>13</v>
      </c>
    </row>
    <row r="11" spans="1:10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5">
        <v>7</v>
      </c>
      <c r="H11" s="4">
        <v>8</v>
      </c>
      <c r="I11" s="6">
        <v>9</v>
      </c>
      <c r="J11" s="6">
        <v>10</v>
      </c>
    </row>
    <row r="12" spans="1:10">
      <c r="A12" s="7" t="s">
        <v>14</v>
      </c>
      <c r="B12" s="7" t="s">
        <v>15</v>
      </c>
      <c r="C12" s="7" t="s">
        <v>15</v>
      </c>
      <c r="D12" s="8" t="s">
        <v>16</v>
      </c>
      <c r="E12" s="8" t="s">
        <v>15</v>
      </c>
      <c r="F12" s="8" t="s">
        <v>15</v>
      </c>
      <c r="G12" s="9">
        <f>G13</f>
        <v>26595588</v>
      </c>
      <c r="H12" s="9">
        <f t="shared" ref="H12:J12" si="0">H13</f>
        <v>25753580</v>
      </c>
      <c r="I12" s="9">
        <f t="shared" si="0"/>
        <v>842008</v>
      </c>
      <c r="J12" s="9">
        <f t="shared" si="0"/>
        <v>783408</v>
      </c>
    </row>
    <row r="13" spans="1:10">
      <c r="A13" s="7" t="s">
        <v>17</v>
      </c>
      <c r="B13" s="7" t="s">
        <v>15</v>
      </c>
      <c r="C13" s="7" t="s">
        <v>15</v>
      </c>
      <c r="D13" s="8" t="s">
        <v>16</v>
      </c>
      <c r="E13" s="8" t="s">
        <v>15</v>
      </c>
      <c r="F13" s="8" t="s">
        <v>15</v>
      </c>
      <c r="G13" s="9">
        <f>SUM(G14:G32)</f>
        <v>26595588</v>
      </c>
      <c r="H13" s="9">
        <f>SUM(H14:H32)</f>
        <v>25753580</v>
      </c>
      <c r="I13" s="9">
        <f t="shared" ref="I13:J13" si="1">SUM(I14:I32)</f>
        <v>842008</v>
      </c>
      <c r="J13" s="9">
        <f t="shared" si="1"/>
        <v>783408</v>
      </c>
    </row>
    <row r="14" spans="1:10" ht="25.5">
      <c r="A14" s="11" t="s">
        <v>18</v>
      </c>
      <c r="B14" s="11" t="s">
        <v>19</v>
      </c>
      <c r="C14" s="11" t="s">
        <v>20</v>
      </c>
      <c r="D14" s="12" t="s">
        <v>21</v>
      </c>
      <c r="E14" s="12" t="s">
        <v>22</v>
      </c>
      <c r="F14" s="11" t="s">
        <v>77</v>
      </c>
      <c r="G14" s="13">
        <f t="shared" ref="G14:G32" si="2">H14+I14</f>
        <v>4174545</v>
      </c>
      <c r="H14" s="14">
        <f>4027329-35000+182216</f>
        <v>4174545</v>
      </c>
      <c r="I14" s="14">
        <v>0</v>
      </c>
      <c r="J14" s="14">
        <v>0</v>
      </c>
    </row>
    <row r="15" spans="1:10" ht="25.5">
      <c r="A15" s="11" t="s">
        <v>18</v>
      </c>
      <c r="B15" s="11" t="s">
        <v>19</v>
      </c>
      <c r="C15" s="11" t="s">
        <v>20</v>
      </c>
      <c r="D15" s="12" t="s">
        <v>21</v>
      </c>
      <c r="E15" s="12" t="s">
        <v>91</v>
      </c>
      <c r="F15" s="11" t="s">
        <v>92</v>
      </c>
      <c r="G15" s="13">
        <f>H15+I15</f>
        <v>35000</v>
      </c>
      <c r="H15" s="14">
        <v>35000</v>
      </c>
      <c r="I15" s="14">
        <v>0</v>
      </c>
      <c r="J15" s="14">
        <v>0</v>
      </c>
    </row>
    <row r="16" spans="1:10" ht="25.5">
      <c r="A16" s="11" t="s">
        <v>23</v>
      </c>
      <c r="B16" s="11" t="s">
        <v>24</v>
      </c>
      <c r="C16" s="11" t="s">
        <v>25</v>
      </c>
      <c r="D16" s="12" t="s">
        <v>26</v>
      </c>
      <c r="E16" s="12" t="s">
        <v>27</v>
      </c>
      <c r="F16" s="11" t="s">
        <v>78</v>
      </c>
      <c r="G16" s="13">
        <f t="shared" si="2"/>
        <v>4800</v>
      </c>
      <c r="H16" s="14">
        <v>4800</v>
      </c>
      <c r="I16" s="14">
        <v>0</v>
      </c>
      <c r="J16" s="14">
        <v>0</v>
      </c>
    </row>
    <row r="17" spans="1:10" ht="25.5">
      <c r="A17" s="11" t="s">
        <v>29</v>
      </c>
      <c r="B17" s="11" t="s">
        <v>30</v>
      </c>
      <c r="C17" s="11" t="s">
        <v>31</v>
      </c>
      <c r="D17" s="12" t="s">
        <v>32</v>
      </c>
      <c r="E17" s="12" t="s">
        <v>27</v>
      </c>
      <c r="F17" s="11" t="s">
        <v>79</v>
      </c>
      <c r="G17" s="13">
        <f t="shared" si="2"/>
        <v>1045300</v>
      </c>
      <c r="H17" s="14">
        <f>580000+5300+460000</f>
        <v>1045300</v>
      </c>
      <c r="I17" s="14">
        <v>0</v>
      </c>
      <c r="J17" s="14">
        <v>0</v>
      </c>
    </row>
    <row r="18" spans="1:10" ht="30" customHeight="1">
      <c r="A18" s="11" t="s">
        <v>29</v>
      </c>
      <c r="B18" s="11" t="s">
        <v>30</v>
      </c>
      <c r="C18" s="11" t="s">
        <v>31</v>
      </c>
      <c r="D18" s="12" t="s">
        <v>32</v>
      </c>
      <c r="E18" s="12" t="s">
        <v>98</v>
      </c>
      <c r="F18" s="12" t="s">
        <v>99</v>
      </c>
      <c r="G18" s="13">
        <f t="shared" si="2"/>
        <v>25000</v>
      </c>
      <c r="H18" s="14">
        <v>25000</v>
      </c>
      <c r="I18" s="14"/>
      <c r="J18" s="14"/>
    </row>
    <row r="19" spans="1:10" ht="30" customHeight="1">
      <c r="A19" s="11" t="s">
        <v>29</v>
      </c>
      <c r="B19" s="11" t="s">
        <v>30</v>
      </c>
      <c r="C19" s="11" t="s">
        <v>31</v>
      </c>
      <c r="D19" s="12" t="s">
        <v>32</v>
      </c>
      <c r="E19" s="12" t="s">
        <v>100</v>
      </c>
      <c r="F19" s="11" t="s">
        <v>101</v>
      </c>
      <c r="G19" s="13">
        <f t="shared" si="2"/>
        <v>19200</v>
      </c>
      <c r="H19" s="14">
        <v>19200</v>
      </c>
      <c r="I19" s="14"/>
      <c r="J19" s="14"/>
    </row>
    <row r="20" spans="1:10" ht="68.25" customHeight="1">
      <c r="A20" s="11" t="s">
        <v>29</v>
      </c>
      <c r="B20" s="11" t="s">
        <v>30</v>
      </c>
      <c r="C20" s="11" t="s">
        <v>31</v>
      </c>
      <c r="D20" s="12" t="s">
        <v>32</v>
      </c>
      <c r="E20" s="12" t="s">
        <v>103</v>
      </c>
      <c r="F20" s="11" t="s">
        <v>102</v>
      </c>
      <c r="G20" s="13">
        <f t="shared" si="2"/>
        <v>315500</v>
      </c>
      <c r="H20" s="14">
        <v>315500</v>
      </c>
      <c r="I20" s="14"/>
      <c r="J20" s="14"/>
    </row>
    <row r="21" spans="1:10" ht="68.25" customHeight="1">
      <c r="A21" s="11" t="s">
        <v>104</v>
      </c>
      <c r="B21" s="11" t="s">
        <v>105</v>
      </c>
      <c r="C21" s="11" t="s">
        <v>106</v>
      </c>
      <c r="D21" s="12" t="s">
        <v>107</v>
      </c>
      <c r="E21" s="12" t="s">
        <v>108</v>
      </c>
      <c r="F21" s="11" t="s">
        <v>109</v>
      </c>
      <c r="G21" s="13">
        <f t="shared" si="2"/>
        <v>250000</v>
      </c>
      <c r="H21" s="14">
        <v>250000</v>
      </c>
      <c r="I21" s="14"/>
      <c r="J21" s="14"/>
    </row>
    <row r="22" spans="1:10" ht="38.25">
      <c r="A22" s="11" t="s">
        <v>33</v>
      </c>
      <c r="B22" s="11" t="s">
        <v>34</v>
      </c>
      <c r="C22" s="11" t="s">
        <v>35</v>
      </c>
      <c r="D22" s="12" t="s">
        <v>36</v>
      </c>
      <c r="E22" s="12" t="s">
        <v>37</v>
      </c>
      <c r="F22" s="12" t="s">
        <v>80</v>
      </c>
      <c r="G22" s="13">
        <f t="shared" si="2"/>
        <v>1400000</v>
      </c>
      <c r="H22" s="14">
        <f>700000+700000</f>
        <v>1400000</v>
      </c>
      <c r="I22" s="14">
        <v>0</v>
      </c>
      <c r="J22" s="14">
        <v>0</v>
      </c>
    </row>
    <row r="23" spans="1:10" ht="51">
      <c r="A23" s="11" t="s">
        <v>38</v>
      </c>
      <c r="B23" s="11" t="s">
        <v>39</v>
      </c>
      <c r="C23" s="11" t="s">
        <v>35</v>
      </c>
      <c r="D23" s="12" t="s">
        <v>40</v>
      </c>
      <c r="E23" s="12" t="s">
        <v>37</v>
      </c>
      <c r="F23" s="12" t="s">
        <v>80</v>
      </c>
      <c r="G23" s="13">
        <f t="shared" si="2"/>
        <v>7841045</v>
      </c>
      <c r="H23" s="14">
        <f>6778495+482950</f>
        <v>7261445</v>
      </c>
      <c r="I23" s="14">
        <v>579600</v>
      </c>
      <c r="J23" s="14">
        <v>579600</v>
      </c>
    </row>
    <row r="24" spans="1:10" ht="38.25">
      <c r="A24" s="11" t="s">
        <v>41</v>
      </c>
      <c r="B24" s="11" t="s">
        <v>42</v>
      </c>
      <c r="C24" s="11" t="s">
        <v>35</v>
      </c>
      <c r="D24" s="12" t="s">
        <v>43</v>
      </c>
      <c r="E24" s="12" t="s">
        <v>37</v>
      </c>
      <c r="F24" s="12" t="s">
        <v>80</v>
      </c>
      <c r="G24" s="13">
        <f t="shared" si="2"/>
        <v>4650000</v>
      </c>
      <c r="H24" s="14">
        <f>650000+4000000</f>
        <v>4650000</v>
      </c>
      <c r="I24" s="14">
        <v>0</v>
      </c>
      <c r="J24" s="14">
        <v>0</v>
      </c>
    </row>
    <row r="25" spans="1:10" ht="25.5">
      <c r="A25" s="11" t="s">
        <v>115</v>
      </c>
      <c r="B25" s="23">
        <v>7130</v>
      </c>
      <c r="C25" s="11" t="s">
        <v>116</v>
      </c>
      <c r="D25" s="12" t="s">
        <v>117</v>
      </c>
      <c r="E25" s="11" t="s">
        <v>118</v>
      </c>
      <c r="F25" s="12" t="s">
        <v>80</v>
      </c>
      <c r="G25" s="13">
        <f t="shared" si="2"/>
        <v>53400</v>
      </c>
      <c r="H25" s="14"/>
      <c r="I25" s="14">
        <v>53400</v>
      </c>
      <c r="J25" s="14"/>
    </row>
    <row r="26" spans="1:10" ht="39" hidden="1">
      <c r="A26" s="11" t="s">
        <v>119</v>
      </c>
      <c r="B26" s="23">
        <v>7330</v>
      </c>
      <c r="C26" s="11" t="s">
        <v>120</v>
      </c>
      <c r="D26" s="12" t="s">
        <v>121</v>
      </c>
      <c r="E26" s="11" t="s">
        <v>28</v>
      </c>
      <c r="F26" s="12" t="s">
        <v>81</v>
      </c>
      <c r="G26" s="13">
        <f t="shared" si="2"/>
        <v>0</v>
      </c>
      <c r="H26" s="14"/>
      <c r="I26" s="14"/>
      <c r="J26" s="14"/>
    </row>
    <row r="27" spans="1:10" ht="38.25">
      <c r="A27" s="11" t="s">
        <v>122</v>
      </c>
      <c r="B27" s="11" t="s">
        <v>123</v>
      </c>
      <c r="C27" s="11" t="s">
        <v>96</v>
      </c>
      <c r="D27" s="12" t="s">
        <v>124</v>
      </c>
      <c r="E27" s="12" t="s">
        <v>125</v>
      </c>
      <c r="F27" s="11" t="s">
        <v>81</v>
      </c>
      <c r="G27" s="13">
        <f t="shared" si="2"/>
        <v>203808</v>
      </c>
      <c r="H27" s="14"/>
      <c r="I27" s="14">
        <v>203808</v>
      </c>
      <c r="J27" s="14">
        <v>203808</v>
      </c>
    </row>
    <row r="28" spans="1:10" ht="38.25">
      <c r="A28" s="19" t="s">
        <v>95</v>
      </c>
      <c r="B28" s="19">
        <v>7680</v>
      </c>
      <c r="C28" s="19" t="s">
        <v>96</v>
      </c>
      <c r="D28" s="20" t="s">
        <v>93</v>
      </c>
      <c r="E28" s="20" t="s">
        <v>94</v>
      </c>
      <c r="F28" s="20" t="s">
        <v>81</v>
      </c>
      <c r="G28" s="21">
        <v>8254</v>
      </c>
      <c r="H28" s="22">
        <v>8254</v>
      </c>
      <c r="I28" s="14"/>
      <c r="J28" s="14" t="s">
        <v>126</v>
      </c>
    </row>
    <row r="29" spans="1:10" ht="51">
      <c r="A29" s="11" t="s">
        <v>44</v>
      </c>
      <c r="B29" s="11" t="s">
        <v>45</v>
      </c>
      <c r="C29" s="11" t="s">
        <v>46</v>
      </c>
      <c r="D29" s="12" t="s">
        <v>47</v>
      </c>
      <c r="E29" s="12" t="s">
        <v>48</v>
      </c>
      <c r="F29" s="11" t="s">
        <v>82</v>
      </c>
      <c r="G29" s="13">
        <f t="shared" si="2"/>
        <v>200000</v>
      </c>
      <c r="H29" s="14">
        <v>200000</v>
      </c>
      <c r="I29" s="14">
        <v>0</v>
      </c>
      <c r="J29" s="14">
        <v>0</v>
      </c>
    </row>
    <row r="30" spans="1:10" ht="25.5">
      <c r="A30" s="11" t="s">
        <v>49</v>
      </c>
      <c r="B30" s="11" t="s">
        <v>50</v>
      </c>
      <c r="C30" s="11" t="s">
        <v>46</v>
      </c>
      <c r="D30" s="12" t="s">
        <v>97</v>
      </c>
      <c r="E30" s="12" t="s">
        <v>51</v>
      </c>
      <c r="F30" s="12" t="s">
        <v>83</v>
      </c>
      <c r="G30" s="13">
        <f t="shared" si="2"/>
        <v>6177336</v>
      </c>
      <c r="H30" s="14">
        <f>5857668+319668</f>
        <v>6177336</v>
      </c>
      <c r="I30" s="14">
        <v>0</v>
      </c>
      <c r="J30" s="14">
        <v>0</v>
      </c>
    </row>
    <row r="31" spans="1:10" ht="51">
      <c r="A31" s="11" t="s">
        <v>52</v>
      </c>
      <c r="B31" s="11" t="s">
        <v>53</v>
      </c>
      <c r="C31" s="11" t="s">
        <v>54</v>
      </c>
      <c r="D31" s="12" t="s">
        <v>55</v>
      </c>
      <c r="E31" s="12" t="s">
        <v>56</v>
      </c>
      <c r="F31" s="12" t="s">
        <v>84</v>
      </c>
      <c r="G31" s="13">
        <f t="shared" si="2"/>
        <v>5200</v>
      </c>
      <c r="H31" s="14">
        <v>0</v>
      </c>
      <c r="I31" s="14">
        <v>5200</v>
      </c>
      <c r="J31" s="14">
        <v>0</v>
      </c>
    </row>
    <row r="32" spans="1:10" ht="60" customHeight="1">
      <c r="A32" s="11" t="s">
        <v>110</v>
      </c>
      <c r="B32" s="11" t="s">
        <v>111</v>
      </c>
      <c r="C32" s="11" t="s">
        <v>70</v>
      </c>
      <c r="D32" s="12" t="s">
        <v>112</v>
      </c>
      <c r="E32" s="12" t="s">
        <v>113</v>
      </c>
      <c r="F32" s="12" t="s">
        <v>114</v>
      </c>
      <c r="G32" s="13">
        <f t="shared" si="2"/>
        <v>187200</v>
      </c>
      <c r="H32" s="14">
        <v>187200</v>
      </c>
      <c r="I32" s="14"/>
      <c r="J32" s="14"/>
    </row>
    <row r="33" spans="1:13" ht="25.5">
      <c r="A33" s="7" t="s">
        <v>57</v>
      </c>
      <c r="B33" s="7" t="s">
        <v>15</v>
      </c>
      <c r="C33" s="7" t="s">
        <v>15</v>
      </c>
      <c r="D33" s="8" t="s">
        <v>58</v>
      </c>
      <c r="E33" s="8" t="s">
        <v>15</v>
      </c>
      <c r="F33" s="8" t="s">
        <v>15</v>
      </c>
      <c r="G33" s="9">
        <f>G34</f>
        <v>3822587</v>
      </c>
      <c r="H33" s="9">
        <f t="shared" ref="H33:J33" si="3">H34</f>
        <v>3822587</v>
      </c>
      <c r="I33" s="9">
        <f t="shared" si="3"/>
        <v>0</v>
      </c>
      <c r="J33" s="9">
        <f t="shared" si="3"/>
        <v>0</v>
      </c>
    </row>
    <row r="34" spans="1:13" ht="25.5">
      <c r="A34" s="7" t="s">
        <v>59</v>
      </c>
      <c r="B34" s="7" t="s">
        <v>15</v>
      </c>
      <c r="C34" s="7" t="s">
        <v>15</v>
      </c>
      <c r="D34" s="8" t="s">
        <v>58</v>
      </c>
      <c r="E34" s="8" t="s">
        <v>15</v>
      </c>
      <c r="F34" s="8" t="s">
        <v>15</v>
      </c>
      <c r="G34" s="9">
        <f>SUM(G35:G36)</f>
        <v>3822587</v>
      </c>
      <c r="H34" s="9">
        <f>SUM(H35:H36)</f>
        <v>3822587</v>
      </c>
      <c r="I34" s="9">
        <f>SUM(I35:I36)</f>
        <v>0</v>
      </c>
      <c r="J34" s="9">
        <f>SUM(J35:J36)</f>
        <v>0</v>
      </c>
    </row>
    <row r="35" spans="1:13" ht="44.25" customHeight="1">
      <c r="A35" s="11" t="s">
        <v>86</v>
      </c>
      <c r="B35" s="17">
        <v>1141</v>
      </c>
      <c r="C35" s="11" t="s">
        <v>62</v>
      </c>
      <c r="D35" s="12" t="s">
        <v>87</v>
      </c>
      <c r="E35" s="12" t="s">
        <v>88</v>
      </c>
      <c r="F35" s="11" t="s">
        <v>89</v>
      </c>
      <c r="G35" s="13">
        <f t="shared" ref="G35:G36" si="4">H35+I35</f>
        <v>3575687</v>
      </c>
      <c r="H35" s="14">
        <v>3575687</v>
      </c>
      <c r="I35" s="14"/>
      <c r="J35" s="14"/>
    </row>
    <row r="36" spans="1:13" ht="33" customHeight="1">
      <c r="A36" s="11" t="s">
        <v>60</v>
      </c>
      <c r="B36" s="11" t="s">
        <v>61</v>
      </c>
      <c r="C36" s="11" t="s">
        <v>62</v>
      </c>
      <c r="D36" s="12" t="s">
        <v>63</v>
      </c>
      <c r="E36" s="12" t="s">
        <v>64</v>
      </c>
      <c r="F36" s="11" t="s">
        <v>85</v>
      </c>
      <c r="G36" s="13">
        <f t="shared" si="4"/>
        <v>246900</v>
      </c>
      <c r="H36" s="14">
        <v>246900</v>
      </c>
      <c r="I36" s="14">
        <v>0</v>
      </c>
      <c r="J36" s="14">
        <v>0</v>
      </c>
    </row>
    <row r="37" spans="1:13" ht="25.5">
      <c r="A37" s="7" t="s">
        <v>65</v>
      </c>
      <c r="B37" s="7" t="s">
        <v>15</v>
      </c>
      <c r="C37" s="7" t="s">
        <v>15</v>
      </c>
      <c r="D37" s="8" t="s">
        <v>66</v>
      </c>
      <c r="E37" s="8" t="s">
        <v>15</v>
      </c>
      <c r="F37" s="8" t="s">
        <v>15</v>
      </c>
      <c r="G37" s="9">
        <f>G38</f>
        <v>1466030.56</v>
      </c>
      <c r="H37" s="9">
        <f>H38</f>
        <v>1466030.56</v>
      </c>
      <c r="I37" s="10">
        <v>0</v>
      </c>
      <c r="J37" s="10">
        <v>0</v>
      </c>
    </row>
    <row r="38" spans="1:13" ht="25.5">
      <c r="A38" s="7" t="s">
        <v>67</v>
      </c>
      <c r="B38" s="7" t="s">
        <v>15</v>
      </c>
      <c r="C38" s="7" t="s">
        <v>15</v>
      </c>
      <c r="D38" s="8" t="s">
        <v>66</v>
      </c>
      <c r="E38" s="8" t="s">
        <v>15</v>
      </c>
      <c r="F38" s="8" t="s">
        <v>15</v>
      </c>
      <c r="G38" s="9">
        <f>G39</f>
        <v>1466030.56</v>
      </c>
      <c r="H38" s="9">
        <f>H39</f>
        <v>1466030.56</v>
      </c>
      <c r="I38" s="10">
        <v>0</v>
      </c>
      <c r="J38" s="10">
        <v>0</v>
      </c>
    </row>
    <row r="39" spans="1:13" ht="38.25">
      <c r="A39" s="11" t="s">
        <v>68</v>
      </c>
      <c r="B39" s="11" t="s">
        <v>69</v>
      </c>
      <c r="C39" s="11" t="s">
        <v>70</v>
      </c>
      <c r="D39" s="12" t="s">
        <v>71</v>
      </c>
      <c r="E39" s="12" t="s">
        <v>28</v>
      </c>
      <c r="F39" s="11" t="s">
        <v>81</v>
      </c>
      <c r="G39" s="13">
        <f>H39</f>
        <v>1466030.56</v>
      </c>
      <c r="H39" s="14">
        <f>133294+1332736.56</f>
        <v>1466030.56</v>
      </c>
      <c r="I39" s="14">
        <v>0</v>
      </c>
      <c r="J39" s="14">
        <v>0</v>
      </c>
    </row>
    <row r="40" spans="1:13">
      <c r="A40" s="15" t="s">
        <v>73</v>
      </c>
      <c r="B40" s="15" t="s">
        <v>73</v>
      </c>
      <c r="C40" s="15" t="s">
        <v>73</v>
      </c>
      <c r="D40" s="16" t="s">
        <v>72</v>
      </c>
      <c r="E40" s="16" t="s">
        <v>73</v>
      </c>
      <c r="F40" s="16" t="s">
        <v>73</v>
      </c>
      <c r="G40" s="9">
        <f>G37+G33+G12</f>
        <v>31884205.560000002</v>
      </c>
      <c r="H40" s="9">
        <f>H37+H33+H12</f>
        <v>31042197.560000002</v>
      </c>
      <c r="I40" s="9">
        <f>I37+I33+I12</f>
        <v>842008</v>
      </c>
      <c r="J40" s="9">
        <f>J37+J33+J12</f>
        <v>783408</v>
      </c>
      <c r="M40" s="24"/>
    </row>
    <row r="42" spans="1:13">
      <c r="A42" s="25"/>
      <c r="B42" s="25"/>
      <c r="C42" s="25"/>
      <c r="D42" s="25"/>
      <c r="E42" s="25"/>
      <c r="F42" s="25"/>
      <c r="G42" s="25"/>
      <c r="H42" s="25"/>
      <c r="I42" s="25"/>
      <c r="J42" s="25"/>
      <c r="M42" s="24"/>
    </row>
    <row r="44" spans="1:13" s="18" customFormat="1" ht="15.75">
      <c r="B44" s="18" t="s">
        <v>75</v>
      </c>
      <c r="F44" s="18" t="s">
        <v>76</v>
      </c>
    </row>
  </sheetData>
  <mergeCells count="11">
    <mergeCell ref="A42:J42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rintOptions horizontalCentered="1"/>
  <pageMargins left="0.19685039370078741" right="0.19685039370078741" top="1.1811023622047245" bottom="0.19685039370078741" header="0.59055118110236227" footer="0"/>
  <pageSetup paperSize="9" scale="72" fitToHeight="500" orientation="landscape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2022-12-15T06:28:02Z</cp:lastPrinted>
  <dcterms:created xsi:type="dcterms:W3CDTF">2022-01-17T09:53:34Z</dcterms:created>
  <dcterms:modified xsi:type="dcterms:W3CDTF">2023-03-07T10:16:42Z</dcterms:modified>
</cp:coreProperties>
</file>