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9040" windowHeight="15840"/>
  </bookViews>
  <sheets>
    <sheet name="Лист1" sheetId="1" r:id="rId1"/>
  </sheets>
  <definedNames>
    <definedName name="_xlnm.Print_Titles" localSheetId="0">Лист1!$9:$11</definedName>
    <definedName name="_xlnm.Print_Area" localSheetId="0">Лист1!$A$1:$J$55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1" i="1"/>
  <c r="H26"/>
  <c r="H34" l="1"/>
  <c r="G35"/>
  <c r="H28" l="1"/>
  <c r="I34"/>
  <c r="G39"/>
  <c r="I13"/>
  <c r="G21"/>
  <c r="J21"/>
  <c r="J32"/>
  <c r="G23"/>
  <c r="J23"/>
  <c r="G47"/>
  <c r="G46"/>
  <c r="H45"/>
  <c r="G44"/>
  <c r="H43"/>
  <c r="G43" s="1"/>
  <c r="H42" l="1"/>
  <c r="G26"/>
  <c r="I49"/>
  <c r="I48" s="1"/>
  <c r="J49"/>
  <c r="J48" s="1"/>
  <c r="G20" l="1"/>
  <c r="J40" l="1"/>
  <c r="J34" s="1"/>
  <c r="G40"/>
  <c r="G32"/>
  <c r="G30" l="1"/>
  <c r="G45"/>
  <c r="G37"/>
  <c r="G38"/>
  <c r="G15"/>
  <c r="G16"/>
  <c r="G17"/>
  <c r="G22"/>
  <c r="G25"/>
  <c r="G27"/>
  <c r="G19"/>
  <c r="G50"/>
  <c r="G29"/>
  <c r="G28"/>
  <c r="G18"/>
  <c r="G42"/>
  <c r="G41" s="1"/>
  <c r="G24"/>
  <c r="H41" l="1"/>
  <c r="J13" l="1"/>
  <c r="H13" l="1"/>
  <c r="G13" l="1"/>
  <c r="G49" l="1"/>
  <c r="G48" s="1"/>
  <c r="H49"/>
  <c r="H12" l="1"/>
  <c r="H33"/>
  <c r="I33"/>
  <c r="J33"/>
  <c r="H48"/>
  <c r="I12"/>
  <c r="J12"/>
  <c r="G36"/>
  <c r="G34" s="1"/>
  <c r="G14"/>
  <c r="J51" l="1"/>
  <c r="I51"/>
  <c r="H51"/>
  <c r="G33"/>
  <c r="G12"/>
  <c r="L51" l="1"/>
  <c r="G51"/>
</calcChain>
</file>

<file path=xl/sharedStrings.xml><?xml version="1.0" encoding="utf-8"?>
<sst xmlns="http://schemas.openxmlformats.org/spreadsheetml/2006/main" count="239" uniqueCount="152">
  <si>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</si>
  <si>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</si>
  <si>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</si>
  <si>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</si>
  <si>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</si>
  <si>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</si>
  <si>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</si>
  <si>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</si>
  <si>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</si>
  <si>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</si>
  <si>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</si>
  <si>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</si>
  <si>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</si>
  <si>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</si>
  <si>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</si>
  <si>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</si>
  <si>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</si>
  <si>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</si>
  <si>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</si>
  <si>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</si>
  <si>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</si>
  <si>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3191</t>
  </si>
  <si>
    <t>1030</t>
  </si>
  <si>
    <t>Інші видатки на соціальний захист ветеранів війни та праці</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</si>
  <si>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</si>
  <si>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</si>
  <si>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</si>
  <si>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</si>
  <si>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</si>
  <si>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</si>
  <si>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</si>
  <si>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</si>
  <si>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</si>
  <si>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</si>
  <si>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</si>
  <si>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</si>
  <si>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</si>
  <si>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</si>
  <si>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</si>
  <si>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</si>
  <si>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</si>
  <si>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</si>
  <si>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</si>
  <si>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</si>
  <si>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</si>
  <si>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</si>
  <si>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</si>
  <si>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</si>
  <si>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</si>
  <si>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</si>
  <si>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</si>
  <si>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</si>
  <si>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</si>
  <si>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</si>
  <si>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</si>
  <si>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</si>
  <si>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</si>
  <si>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</si>
  <si>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</si>
  <si>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</si>
  <si>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</si>
  <si>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</si>
  <si>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</si>
  <si>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</si>
  <si>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0611141</t>
  </si>
  <si>
    <t>Забезпечення діяльності інших закладів у сфері освіти</t>
  </si>
  <si>
    <t>Членські внески до асоціацій органів місцевого самоврядування</t>
  </si>
  <si>
    <t>0117680</t>
  </si>
  <si>
    <t>0490</t>
  </si>
  <si>
    <t>Забезпечення діяльності місцевої та добровільної пожежної охорони</t>
  </si>
  <si>
    <t>0114082</t>
  </si>
  <si>
    <t>4082</t>
  </si>
  <si>
    <t>0829</t>
  </si>
  <si>
    <t>Інші заходи в галузі культури і мистецтва</t>
  </si>
  <si>
    <t>0119800</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</si>
  <si>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</si>
  <si>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</si>
  <si>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</si>
  <si>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</si>
  <si>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0117330</t>
  </si>
  <si>
    <t>,</t>
  </si>
  <si>
    <t>1451200000</t>
  </si>
  <si>
    <t>Реалізація інших заходів щодо соціально-економічного розвитку територій</t>
  </si>
  <si>
    <t>0117370</t>
  </si>
  <si>
    <t xml:space="preserve">Програма стабілізації та соціально-економічного розвитку території Галицинівської сільської ради </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</si>
  <si>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</si>
  <si>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</si>
  <si>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0640</t>
  </si>
  <si>
    <t xml:space="preserve">Програма підтримки військових частин, підрозділів територіальної оборони та добровольчих формувань Збройних Сил України
</t>
  </si>
  <si>
    <t>рішення від 23.02.2024р. № 2</t>
  </si>
  <si>
    <t>0117611</t>
  </si>
  <si>
    <t>Забезпечення нагальних потреб функціонування держави в умовах воєнного стану</t>
  </si>
  <si>
    <t>рішення  від 21.12.2021р. № 18 (із змінами)</t>
  </si>
  <si>
    <t>Додаток 7</t>
  </si>
  <si>
    <t>до рішення  Галицинівської  сільської ради</t>
  </si>
  <si>
    <t>Програма забезпечення пожежної безпеки на 2025 – 2027 роки</t>
  </si>
  <si>
    <t xml:space="preserve">Програма по проведенню заходів присвячених урочистим датам, державним та традиційним святам на  2025 - 2027 роки </t>
  </si>
  <si>
    <t>Програма розвитку житлового-комунально господарства та благоустрою населених пунктів Галицинівської сільської територіальної громади на 2025-2027 роки</t>
  </si>
  <si>
    <t>0810000</t>
  </si>
  <si>
    <t>Відділ соціального захисту Галицинівської сільської ради</t>
  </si>
  <si>
    <t>0813242</t>
  </si>
  <si>
    <t xml:space="preserve">Інші заходи у сфері соціального захисту і соціального забезпечення </t>
  </si>
  <si>
    <t>0800000</t>
  </si>
  <si>
    <t>0611300</t>
  </si>
  <si>
    <t>Сільський голова</t>
  </si>
  <si>
    <t>Іван НАЗАР</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</si>
  <si>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</si>
  <si>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01112170</t>
  </si>
  <si>
    <t>08113191</t>
  </si>
  <si>
    <t>0813191</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</si>
  <si>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</si>
  <si>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</si>
  <si>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</si>
  <si>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Піідготовка та реалізація публічних інвестиційних проектів / програм публічних інвестицій за рахунок коштів місцевого бюджету в галузі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</si>
  <si>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</si>
  <si>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</si>
  <si>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</si>
  <si>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Розподіл витрат сільського  бюджету на реалізацію сільських/регіональних програм у 2026 році</t>
  </si>
  <si>
    <t>0611021</t>
  </si>
  <si>
    <t>Надання загальної середньої освіти закладами загальної середньої освіти за рахунок коштів місцевого бюджету</t>
  </si>
  <si>
    <t>0921</t>
  </si>
  <si>
    <t>від   19 грудня 2025 року    № 10</t>
  </si>
  <si>
    <t>Комплексна програма розвитку первинної медико-санітарної допомоги на 2019-2021 роки (строк дії програми продовжено до 2027 року включно)</t>
  </si>
  <si>
    <t>рішення сільської ради від 07.03.2019 р. № 1 , рішення сільської ради від 19.12.2025 р. № 2</t>
  </si>
  <si>
    <t xml:space="preserve">рішення сільської ради  від 24.12.2024 р. № 4 </t>
  </si>
  <si>
    <t>рішення сільської ради від 24.12.2024 р.№ 3</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</si>
  <si>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 на 2023-2025 роки (строк дії програми продовжено до 2027 року включно)</t>
  </si>
  <si>
    <t>рішення сільської ради  від 07.12.2023 р. № 9, рішення сільської ради від 19.12.2025 р. № 2</t>
  </si>
  <si>
    <t>Програма стабілізації та соціально-економічного розвитку території Галицинівської сільської ради на 2022 -2024 роки  (строк дії програми продовжено до 2027 року включно)</t>
  </si>
  <si>
    <t>рішення  сільської ради  від 21.12.2021р. № 18, рішення сільської ради від 24.12.2024р. № 6</t>
  </si>
  <si>
    <t>Програму здійснення землеустрою на території Галицинівської сільської ради на 2022-2024 роки  (строк дії програми продовжено до 2027 року включно)</t>
  </si>
  <si>
    <t>рішення сільської ради  від 21.12.2021 р.№ 16, рішення сільської ради від 24.12.2024р. № 6</t>
  </si>
  <si>
    <t>Програма  "Турбота" на 2022-2023 роки  (строк дії програми продовжено до 2027 року включно)</t>
  </si>
  <si>
    <t>рішення  сільської ради  від 21.12.2021р. № 18, рішення сільської ради від 24.12.2024 р. № 6</t>
  </si>
  <si>
    <t>рішення сільської ради  від 12.11.2021р. № 17,  рішення сільської ради від 24.12.2024 р. № 6</t>
  </si>
  <si>
    <t>рішення сільської ради від 21.12.2021р.  № 15, рішення сільської ради від 24.12.2024 р. № 6</t>
  </si>
  <si>
    <t>рішення сільської ради  від 24.12.2024 р.№ 5</t>
  </si>
  <si>
    <t>Програма захисту населення і територій від надзвичайних ситуацій техногенного та природного характеру на території Галицинівської сільської ради  на 2022-2024 роки  (строк дії програми продовжено до 2027 року включно)</t>
  </si>
  <si>
    <t>Програма використання коштів цільового фонду охорони навколишнього природного середовища на 2022-2024 рік</t>
  </si>
  <si>
    <t>рішення  сільської ради  від 21.12.2021р. № 12, рішення сільської ради від 24.12.2024 р. № 6</t>
  </si>
  <si>
    <t>Програма "Розвитку Нової української освіти Галицинівської сільської ради на 2026-2030 роки"</t>
  </si>
  <si>
    <t>рішення сільської ради від 19.12.2025р. № 8</t>
  </si>
  <si>
    <t>Програма "Шкільний автобус"  Галицинівської сільської ради на 2026-2029 роки</t>
  </si>
  <si>
    <t>рішення сільської ради від 19.12.2025р. № 5</t>
  </si>
  <si>
    <t>Програма "Вчитель"  Галицинівської сільської ради на 2026-2030 роки</t>
  </si>
  <si>
    <t>рішення сільської ради від 19.12.2025р. № 3</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</si>
  <si>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на 2023 - 2025 роки  (строк дії програми продовжено до 2027 року включно)</t>
  </si>
  <si>
    <t xml:space="preserve"> рішення сільської ради від  26.05.2023р. № 4, рішення сільської ради від 19.12.2025 р. № 2</t>
  </si>
  <si>
    <t>Цільова соціальна Програма "Безбар'єрна Галицинівська громада" на 2022-2023 року (строк дії програми продовжено до 2027 року включно)</t>
  </si>
  <si>
    <t>рішення сільської ради  від 12.11.2021р. № 16, рішення сільської ради від 24.12.2024 р. № 6</t>
  </si>
  <si>
    <t>Програма надання грошової матеріальної допомоги громадянам, які зареєстровані та проживають на території Галицинівської сільської ради  на 2022 рік   (строк дії програми продовжено до 2027 року включно)</t>
  </si>
  <si>
    <t>рішення сільської ради від 12.11.2021р. № 15, рішення сільської ради від 24.12.2024 р. № 6</t>
  </si>
</sst>
</file>

<file path=xl/styles.xml><?xml version="1.0" encoding="utf-8"?>
<styleSheet xmlns="http://schemas.openxmlformats.org/spreadsheetml/2006/main">
  <numFmts count="2">
    <numFmt numFmtId="164" formatCode="#,##0.00;\-#,##0.00;#,&quot;-&quot;"/>
    <numFmt numFmtId="165" formatCode="#,##0.00_ ;\-#,##0.00\ "/>
  </numFmts>
  <fonts count="11">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i/>
      <sz val="10"/>
      <color theme="1"/>
      <name val="Times New Roman"/>
      <family val="1"/>
      <charset val="204"/>
    </font>
    <font>
      <sz val="10"/>
      <name val="Times New Roman"/>
      <family val="1"/>
      <charset val="204"/>
    </font>
    <font>
      <sz val="10"/>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b/>
      <u/>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41">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5"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3" borderId="1" xfId="0" quotePrefix="1" applyFont="1" applyFill="1" applyBorder="1" applyAlignment="1">
      <alignment vertical="center" wrapText="1"/>
    </xf>
    <xf numFmtId="0" fontId="5" fillId="3" borderId="1" xfId="0" applyFont="1" applyFill="1" applyBorder="1" applyAlignment="1">
      <alignment vertical="center" wrapText="1"/>
    </xf>
    <xf numFmtId="0" fontId="7" fillId="0" borderId="0" xfId="0" applyFont="1"/>
    <xf numFmtId="0" fontId="9" fillId="0" borderId="0" xfId="0" applyFont="1"/>
    <xf numFmtId="49" fontId="1" fillId="3"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4" fontId="1" fillId="0" borderId="0" xfId="0" applyNumberFormat="1" applyFont="1"/>
    <xf numFmtId="0" fontId="4"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0" fillId="0" borderId="0" xfId="0" quotePrefix="1" applyFont="1" applyAlignment="1">
      <alignment horizontal="center"/>
    </xf>
    <xf numFmtId="0" fontId="1" fillId="0" borderId="2"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62"/>
  <sheetViews>
    <sheetView tabSelected="1" view="pageBreakPreview" zoomScaleSheetLayoutView="100" workbookViewId="0">
      <selection activeCell="J50" sqref="J50"/>
    </sheetView>
  </sheetViews>
  <sheetFormatPr defaultColWidth="9.140625" defaultRowHeight="12.75"/>
  <cols>
    <col min="1" max="3" width="12" style="1" customWidth="1"/>
    <col min="4" max="6" width="40.7109375" style="1" customWidth="1"/>
    <col min="7" max="10" width="15.7109375" style="1" customWidth="1"/>
    <col min="11" max="11" width="10.42578125" style="1" bestFit="1" customWidth="1"/>
    <col min="12" max="12" width="11.7109375" style="1" bestFit="1" customWidth="1"/>
    <col min="13" max="13" width="13.42578125" style="1" customWidth="1"/>
    <col min="14" max="16384" width="9.140625" style="1"/>
  </cols>
  <sheetData>
    <row r="1" spans="1:10" ht="15">
      <c r="G1" s="25" t="s">
        <v>93</v>
      </c>
    </row>
    <row r="2" spans="1:10" ht="15">
      <c r="G2" s="25" t="s">
        <v>94</v>
      </c>
    </row>
    <row r="3" spans="1:10" ht="15">
      <c r="G3" s="25" t="s">
        <v>121</v>
      </c>
      <c r="H3" s="25"/>
      <c r="I3" s="25"/>
    </row>
    <row r="5" spans="1:10" ht="18.75">
      <c r="A5" s="34" t="s">
        <v>117</v>
      </c>
      <c r="B5" s="35"/>
      <c r="C5" s="35"/>
      <c r="D5" s="35"/>
      <c r="E5" s="35"/>
      <c r="F5" s="35"/>
      <c r="G5" s="35"/>
      <c r="H5" s="35"/>
      <c r="I5" s="35"/>
      <c r="J5" s="35"/>
    </row>
    <row r="7" spans="1:10" ht="18.75">
      <c r="A7" s="39" t="s">
        <v>81</v>
      </c>
      <c r="B7" s="39"/>
    </row>
    <row r="8" spans="1:10">
      <c r="A8" s="40" t="s">
        <v>0</v>
      </c>
      <c r="B8" s="40"/>
      <c r="J8" s="2" t="s">
        <v>1</v>
      </c>
    </row>
    <row r="9" spans="1:10">
      <c r="A9" s="36" t="s">
        <v>2</v>
      </c>
      <c r="B9" s="36" t="s">
        <v>3</v>
      </c>
      <c r="C9" s="36" t="s">
        <v>4</v>
      </c>
      <c r="D9" s="37" t="s">
        <v>5</v>
      </c>
      <c r="E9" s="37" t="s">
        <v>6</v>
      </c>
      <c r="F9" s="36" t="s">
        <v>7</v>
      </c>
      <c r="G9" s="38" t="s">
        <v>8</v>
      </c>
      <c r="H9" s="37" t="s">
        <v>9</v>
      </c>
      <c r="I9" s="37" t="s">
        <v>10</v>
      </c>
      <c r="J9" s="37"/>
    </row>
    <row r="10" spans="1:10" ht="68.099999999999994" customHeight="1">
      <c r="A10" s="37"/>
      <c r="B10" s="37"/>
      <c r="C10" s="37"/>
      <c r="D10" s="37"/>
      <c r="E10" s="37"/>
      <c r="F10" s="37"/>
      <c r="G10" s="38"/>
      <c r="H10" s="37"/>
      <c r="I10" s="3" t="s">
        <v>11</v>
      </c>
      <c r="J10" s="3" t="s">
        <v>12</v>
      </c>
    </row>
    <row r="11" spans="1:10">
      <c r="A11" s="3">
        <v>1</v>
      </c>
      <c r="B11" s="3">
        <v>2</v>
      </c>
      <c r="C11" s="3">
        <v>3</v>
      </c>
      <c r="D11" s="3">
        <v>4</v>
      </c>
      <c r="E11" s="3">
        <v>5</v>
      </c>
      <c r="F11" s="3">
        <v>6</v>
      </c>
      <c r="G11" s="4">
        <v>7</v>
      </c>
      <c r="H11" s="3">
        <v>8</v>
      </c>
      <c r="I11" s="5">
        <v>9</v>
      </c>
      <c r="J11" s="5">
        <v>10</v>
      </c>
    </row>
    <row r="12" spans="1:10">
      <c r="A12" s="6" t="s">
        <v>13</v>
      </c>
      <c r="B12" s="6" t="s">
        <v>14</v>
      </c>
      <c r="C12" s="6" t="s">
        <v>14</v>
      </c>
      <c r="D12" s="7" t="s">
        <v>15</v>
      </c>
      <c r="E12" s="7" t="s">
        <v>14</v>
      </c>
      <c r="F12" s="7" t="s">
        <v>14</v>
      </c>
      <c r="G12" s="29">
        <f>G13</f>
        <v>42245389</v>
      </c>
      <c r="H12" s="29">
        <f t="shared" ref="H12:J12" si="0">H13</f>
        <v>37377389</v>
      </c>
      <c r="I12" s="29">
        <f t="shared" si="0"/>
        <v>4868000</v>
      </c>
      <c r="J12" s="29">
        <f t="shared" si="0"/>
        <v>1100000</v>
      </c>
    </row>
    <row r="13" spans="1:10">
      <c r="A13" s="6" t="s">
        <v>16</v>
      </c>
      <c r="B13" s="6" t="s">
        <v>14</v>
      </c>
      <c r="C13" s="6" t="s">
        <v>14</v>
      </c>
      <c r="D13" s="7" t="s">
        <v>15</v>
      </c>
      <c r="E13" s="7" t="s">
        <v>14</v>
      </c>
      <c r="F13" s="7" t="s">
        <v>14</v>
      </c>
      <c r="G13" s="29">
        <f>H13+I13</f>
        <v>42245389</v>
      </c>
      <c r="H13" s="29">
        <f>SUM(H14:H32)</f>
        <v>37377389</v>
      </c>
      <c r="I13" s="29">
        <f>SUM(I14:I32)</f>
        <v>4868000</v>
      </c>
      <c r="J13" s="29">
        <f>SUM(J14:J32)</f>
        <v>1100000</v>
      </c>
    </row>
    <row r="14" spans="1:10" ht="52.5" customHeight="1">
      <c r="A14" s="8" t="s">
        <v>17</v>
      </c>
      <c r="B14" s="8" t="s">
        <v>18</v>
      </c>
      <c r="C14" s="8" t="s">
        <v>19</v>
      </c>
      <c r="D14" s="9" t="s">
        <v>20</v>
      </c>
      <c r="E14" s="9" t="s">
        <v>122</v>
      </c>
      <c r="F14" s="8" t="s">
        <v>123</v>
      </c>
      <c r="G14" s="30">
        <f t="shared" ref="G14:G31" si="1">H14+I14</f>
        <v>3058570</v>
      </c>
      <c r="H14" s="15">
        <v>3058570</v>
      </c>
      <c r="I14" s="15"/>
      <c r="J14" s="15"/>
    </row>
    <row r="15" spans="1:10" ht="66" customHeight="1">
      <c r="A15" s="13" t="s">
        <v>107</v>
      </c>
      <c r="B15" s="13">
        <v>2170</v>
      </c>
      <c r="C15" s="8" t="s">
        <v>19</v>
      </c>
      <c r="D15" s="9" t="s">
        <v>106</v>
      </c>
      <c r="E15" s="9" t="s">
        <v>122</v>
      </c>
      <c r="F15" s="8" t="s">
        <v>123</v>
      </c>
      <c r="G15" s="30">
        <f t="shared" si="1"/>
        <v>300000</v>
      </c>
      <c r="H15" s="15"/>
      <c r="I15" s="15">
        <v>300000</v>
      </c>
      <c r="J15" s="15">
        <v>300000</v>
      </c>
    </row>
    <row r="16" spans="1:10" ht="68.25" customHeight="1">
      <c r="A16" s="8" t="s">
        <v>70</v>
      </c>
      <c r="B16" s="8" t="s">
        <v>71</v>
      </c>
      <c r="C16" s="8" t="s">
        <v>72</v>
      </c>
      <c r="D16" s="9" t="s">
        <v>73</v>
      </c>
      <c r="E16" s="21" t="s">
        <v>96</v>
      </c>
      <c r="F16" s="8" t="s">
        <v>124</v>
      </c>
      <c r="G16" s="30">
        <f t="shared" si="1"/>
        <v>500000</v>
      </c>
      <c r="H16" s="15">
        <v>500000</v>
      </c>
      <c r="I16" s="15"/>
      <c r="J16" s="15"/>
    </row>
    <row r="17" spans="1:13" ht="57.75" customHeight="1">
      <c r="A17" s="8" t="s">
        <v>28</v>
      </c>
      <c r="B17" s="8" t="s">
        <v>29</v>
      </c>
      <c r="C17" s="8" t="s">
        <v>30</v>
      </c>
      <c r="D17" s="9" t="s">
        <v>31</v>
      </c>
      <c r="E17" s="21" t="s">
        <v>97</v>
      </c>
      <c r="F17" s="8" t="s">
        <v>125</v>
      </c>
      <c r="G17" s="30">
        <f t="shared" si="1"/>
        <v>4000000</v>
      </c>
      <c r="H17" s="15">
        <v>4000000</v>
      </c>
      <c r="I17" s="15"/>
      <c r="J17" s="15"/>
    </row>
    <row r="18" spans="1:13" ht="56.25" customHeight="1">
      <c r="A18" s="8" t="s">
        <v>32</v>
      </c>
      <c r="B18" s="8" t="s">
        <v>33</v>
      </c>
      <c r="C18" s="8" t="s">
        <v>30</v>
      </c>
      <c r="D18" s="9" t="s">
        <v>34</v>
      </c>
      <c r="E18" s="21" t="s">
        <v>97</v>
      </c>
      <c r="F18" s="8" t="s">
        <v>125</v>
      </c>
      <c r="G18" s="30">
        <f t="shared" si="1"/>
        <v>14746370</v>
      </c>
      <c r="H18" s="15">
        <v>14746370</v>
      </c>
      <c r="I18" s="15"/>
      <c r="J18" s="15"/>
    </row>
    <row r="19" spans="1:13" ht="58.5" customHeight="1">
      <c r="A19" s="8" t="s">
        <v>35</v>
      </c>
      <c r="B19" s="8" t="s">
        <v>36</v>
      </c>
      <c r="C19" s="8" t="s">
        <v>30</v>
      </c>
      <c r="D19" s="9" t="s">
        <v>37</v>
      </c>
      <c r="E19" s="21" t="s">
        <v>97</v>
      </c>
      <c r="F19" s="8" t="s">
        <v>125</v>
      </c>
      <c r="G19" s="30">
        <f t="shared" si="1"/>
        <v>3691542</v>
      </c>
      <c r="H19" s="15">
        <v>3691542</v>
      </c>
      <c r="I19" s="15"/>
      <c r="J19" s="15"/>
    </row>
    <row r="20" spans="1:13" ht="114.75">
      <c r="A20" s="13" t="s">
        <v>86</v>
      </c>
      <c r="B20" s="12">
        <v>6071</v>
      </c>
      <c r="C20" s="13" t="s">
        <v>87</v>
      </c>
      <c r="D20" s="9" t="s">
        <v>85</v>
      </c>
      <c r="E20" s="21" t="s">
        <v>126</v>
      </c>
      <c r="F20" s="9" t="s">
        <v>127</v>
      </c>
      <c r="G20" s="30">
        <f>H20+I20</f>
        <v>3300000</v>
      </c>
      <c r="H20" s="15">
        <v>3300000</v>
      </c>
      <c r="I20" s="15"/>
      <c r="J20" s="15"/>
    </row>
    <row r="21" spans="1:13" ht="63.75">
      <c r="A21" s="13" t="s">
        <v>111</v>
      </c>
      <c r="B21" s="12">
        <v>6091</v>
      </c>
      <c r="C21" s="13" t="s">
        <v>87</v>
      </c>
      <c r="D21" s="9" t="s">
        <v>112</v>
      </c>
      <c r="E21" s="8" t="s">
        <v>128</v>
      </c>
      <c r="F21" s="9" t="s">
        <v>129</v>
      </c>
      <c r="G21" s="30">
        <f>H21+I21</f>
        <v>300000</v>
      </c>
      <c r="H21" s="15"/>
      <c r="I21" s="15">
        <v>300000</v>
      </c>
      <c r="J21" s="15">
        <f>I21</f>
        <v>300000</v>
      </c>
    </row>
    <row r="22" spans="1:13" ht="61.5" customHeight="1">
      <c r="A22" s="13" t="s">
        <v>76</v>
      </c>
      <c r="B22" s="12">
        <v>7130</v>
      </c>
      <c r="C22" s="13" t="s">
        <v>77</v>
      </c>
      <c r="D22" s="9" t="s">
        <v>78</v>
      </c>
      <c r="E22" s="8" t="s">
        <v>130</v>
      </c>
      <c r="F22" s="9" t="s">
        <v>131</v>
      </c>
      <c r="G22" s="30">
        <f t="shared" si="1"/>
        <v>200000</v>
      </c>
      <c r="H22" s="15">
        <v>200000</v>
      </c>
      <c r="I22" s="15"/>
      <c r="J22" s="15"/>
    </row>
    <row r="23" spans="1:13" ht="60.75" customHeight="1">
      <c r="A23" s="13" t="s">
        <v>79</v>
      </c>
      <c r="B23" s="12">
        <v>7330</v>
      </c>
      <c r="C23" s="27" t="s">
        <v>68</v>
      </c>
      <c r="D23" s="9" t="s">
        <v>110</v>
      </c>
      <c r="E23" s="8" t="s">
        <v>128</v>
      </c>
      <c r="F23" s="9" t="s">
        <v>129</v>
      </c>
      <c r="G23" s="30">
        <f t="shared" si="1"/>
        <v>500000</v>
      </c>
      <c r="H23" s="15"/>
      <c r="I23" s="15">
        <v>500000</v>
      </c>
      <c r="J23" s="15">
        <f>I23</f>
        <v>500000</v>
      </c>
    </row>
    <row r="24" spans="1:13" ht="67.5" customHeight="1">
      <c r="A24" s="13" t="s">
        <v>83</v>
      </c>
      <c r="B24" s="16">
        <v>7370</v>
      </c>
      <c r="C24" s="13" t="s">
        <v>68</v>
      </c>
      <c r="D24" s="9" t="s">
        <v>82</v>
      </c>
      <c r="E24" s="8" t="s">
        <v>128</v>
      </c>
      <c r="F24" s="9" t="s">
        <v>133</v>
      </c>
      <c r="G24" s="30">
        <f t="shared" si="1"/>
        <v>150000</v>
      </c>
      <c r="H24" s="15">
        <v>150000</v>
      </c>
      <c r="I24" s="15"/>
      <c r="J24" s="15"/>
    </row>
    <row r="25" spans="1:13" ht="47.25" customHeight="1">
      <c r="A25" s="13" t="s">
        <v>90</v>
      </c>
      <c r="B25" s="16">
        <v>7611</v>
      </c>
      <c r="C25" s="13" t="s">
        <v>68</v>
      </c>
      <c r="D25" s="9" t="s">
        <v>91</v>
      </c>
      <c r="E25" s="23" t="s">
        <v>132</v>
      </c>
      <c r="F25" s="18" t="s">
        <v>134</v>
      </c>
      <c r="G25" s="30">
        <f t="shared" si="1"/>
        <v>1200000</v>
      </c>
      <c r="H25" s="15">
        <v>1200000</v>
      </c>
      <c r="I25" s="15"/>
      <c r="J25" s="15"/>
    </row>
    <row r="26" spans="1:13" ht="56.25" customHeight="1">
      <c r="A26" s="13" t="s">
        <v>90</v>
      </c>
      <c r="B26" s="16">
        <v>7611</v>
      </c>
      <c r="C26" s="13" t="s">
        <v>68</v>
      </c>
      <c r="D26" s="9" t="s">
        <v>91</v>
      </c>
      <c r="E26" s="8" t="s">
        <v>128</v>
      </c>
      <c r="F26" s="9" t="s">
        <v>133</v>
      </c>
      <c r="G26" s="30">
        <f t="shared" si="1"/>
        <v>500000</v>
      </c>
      <c r="H26" s="15">
        <f>500000</f>
        <v>500000</v>
      </c>
      <c r="I26" s="15"/>
      <c r="J26" s="15"/>
    </row>
    <row r="27" spans="1:13" ht="63.75">
      <c r="A27" s="13" t="s">
        <v>67</v>
      </c>
      <c r="B27" s="13">
        <v>7680</v>
      </c>
      <c r="C27" s="13" t="s">
        <v>68</v>
      </c>
      <c r="D27" s="14" t="s">
        <v>66</v>
      </c>
      <c r="E27" s="8" t="s">
        <v>128</v>
      </c>
      <c r="F27" s="9" t="s">
        <v>133</v>
      </c>
      <c r="G27" s="30">
        <f t="shared" si="1"/>
        <v>8914</v>
      </c>
      <c r="H27" s="15">
        <v>8914</v>
      </c>
      <c r="I27" s="15"/>
      <c r="J27" s="15" t="s">
        <v>80</v>
      </c>
    </row>
    <row r="28" spans="1:13" ht="78.75" customHeight="1">
      <c r="A28" s="8" t="s">
        <v>38</v>
      </c>
      <c r="B28" s="20" t="s">
        <v>39</v>
      </c>
      <c r="C28" s="8" t="s">
        <v>40</v>
      </c>
      <c r="D28" s="9" t="s">
        <v>41</v>
      </c>
      <c r="E28" s="21" t="s">
        <v>137</v>
      </c>
      <c r="F28" s="8" t="s">
        <v>135</v>
      </c>
      <c r="G28" s="30">
        <f t="shared" si="1"/>
        <v>150000</v>
      </c>
      <c r="H28" s="15">
        <f>650000-500000</f>
        <v>150000</v>
      </c>
      <c r="I28" s="15"/>
      <c r="J28" s="15"/>
    </row>
    <row r="29" spans="1:13" ht="34.5" customHeight="1">
      <c r="A29" s="8" t="s">
        <v>42</v>
      </c>
      <c r="B29" s="8" t="s">
        <v>43</v>
      </c>
      <c r="C29" s="8" t="s">
        <v>40</v>
      </c>
      <c r="D29" s="9" t="s">
        <v>69</v>
      </c>
      <c r="E29" s="21" t="s">
        <v>95</v>
      </c>
      <c r="F29" s="8" t="s">
        <v>136</v>
      </c>
      <c r="G29" s="30">
        <f t="shared" si="1"/>
        <v>5871993</v>
      </c>
      <c r="H29" s="15">
        <v>5871993</v>
      </c>
      <c r="I29" s="15"/>
      <c r="J29" s="15"/>
    </row>
    <row r="30" spans="1:13" ht="53.25" customHeight="1">
      <c r="A30" s="8" t="s">
        <v>44</v>
      </c>
      <c r="B30" s="8" t="s">
        <v>45</v>
      </c>
      <c r="C30" s="8" t="s">
        <v>46</v>
      </c>
      <c r="D30" s="9" t="s">
        <v>47</v>
      </c>
      <c r="E30" s="21" t="s">
        <v>138</v>
      </c>
      <c r="F30" s="8" t="s">
        <v>139</v>
      </c>
      <c r="G30" s="30">
        <f t="shared" si="1"/>
        <v>3768000</v>
      </c>
      <c r="H30" s="15"/>
      <c r="I30" s="15">
        <v>3768000</v>
      </c>
      <c r="J30" s="15"/>
    </row>
    <row r="31" spans="1:13" ht="60" hidden="1" customHeight="1">
      <c r="A31" s="22" t="s">
        <v>74</v>
      </c>
      <c r="B31" s="22">
        <v>9800</v>
      </c>
      <c r="C31" s="22" t="s">
        <v>60</v>
      </c>
      <c r="D31" s="9" t="s">
        <v>75</v>
      </c>
      <c r="E31" s="8" t="s">
        <v>88</v>
      </c>
      <c r="F31" s="20" t="s">
        <v>89</v>
      </c>
      <c r="G31" s="30">
        <f t="shared" si="1"/>
        <v>0</v>
      </c>
      <c r="H31" s="15"/>
      <c r="I31" s="15"/>
      <c r="J31" s="15">
        <v>0</v>
      </c>
      <c r="M31" s="32"/>
    </row>
    <row r="32" spans="1:13" ht="60" hidden="1" customHeight="1">
      <c r="A32" s="22" t="s">
        <v>74</v>
      </c>
      <c r="B32" s="22">
        <v>9800</v>
      </c>
      <c r="C32" s="22" t="s">
        <v>60</v>
      </c>
      <c r="D32" s="9" t="s">
        <v>75</v>
      </c>
      <c r="E32" s="27" t="s">
        <v>84</v>
      </c>
      <c r="F32" s="14" t="s">
        <v>92</v>
      </c>
      <c r="G32" s="30">
        <f>H32+I32</f>
        <v>0</v>
      </c>
      <c r="H32" s="15"/>
      <c r="I32" s="15"/>
      <c r="J32" s="15">
        <f>I32</f>
        <v>0</v>
      </c>
    </row>
    <row r="33" spans="1:10" ht="30" customHeight="1">
      <c r="A33" s="6" t="s">
        <v>48</v>
      </c>
      <c r="B33" s="6" t="s">
        <v>14</v>
      </c>
      <c r="C33" s="6" t="s">
        <v>14</v>
      </c>
      <c r="D33" s="7" t="s">
        <v>49</v>
      </c>
      <c r="E33" s="7" t="s">
        <v>14</v>
      </c>
      <c r="F33" s="7" t="s">
        <v>14</v>
      </c>
      <c r="G33" s="29">
        <f>G34</f>
        <v>2997143</v>
      </c>
      <c r="H33" s="29">
        <f t="shared" ref="H33:J33" si="2">H34</f>
        <v>2697143</v>
      </c>
      <c r="I33" s="29">
        <f t="shared" si="2"/>
        <v>300000</v>
      </c>
      <c r="J33" s="29">
        <f t="shared" si="2"/>
        <v>300000</v>
      </c>
    </row>
    <row r="34" spans="1:10" ht="33" customHeight="1">
      <c r="A34" s="6" t="s">
        <v>50</v>
      </c>
      <c r="B34" s="6" t="s">
        <v>14</v>
      </c>
      <c r="C34" s="6" t="s">
        <v>14</v>
      </c>
      <c r="D34" s="7" t="s">
        <v>49</v>
      </c>
      <c r="E34" s="7" t="s">
        <v>14</v>
      </c>
      <c r="F34" s="7" t="s">
        <v>14</v>
      </c>
      <c r="G34" s="29">
        <f>SUM(G35:G40)</f>
        <v>2997143</v>
      </c>
      <c r="H34" s="29">
        <f>SUM(H35:H40)</f>
        <v>2697143</v>
      </c>
      <c r="I34" s="29">
        <f>SUM(I36:I40)</f>
        <v>300000</v>
      </c>
      <c r="J34" s="29">
        <f>SUM(J36:J40)</f>
        <v>300000</v>
      </c>
    </row>
    <row r="35" spans="1:10" ht="44.25" customHeight="1">
      <c r="A35" s="8" t="s">
        <v>118</v>
      </c>
      <c r="B35" s="12">
        <v>1021</v>
      </c>
      <c r="C35" s="13" t="s">
        <v>120</v>
      </c>
      <c r="D35" s="9" t="s">
        <v>119</v>
      </c>
      <c r="E35" s="9" t="s">
        <v>140</v>
      </c>
      <c r="F35" s="20" t="s">
        <v>141</v>
      </c>
      <c r="G35" s="30">
        <f t="shared" ref="G35:G40" si="3">H35+I35</f>
        <v>90000</v>
      </c>
      <c r="H35" s="15">
        <v>90000</v>
      </c>
      <c r="I35" s="15"/>
      <c r="J35" s="15"/>
    </row>
    <row r="36" spans="1:10" ht="44.25" customHeight="1">
      <c r="A36" s="8" t="s">
        <v>64</v>
      </c>
      <c r="B36" s="12">
        <v>1141</v>
      </c>
      <c r="C36" s="8" t="s">
        <v>53</v>
      </c>
      <c r="D36" s="9" t="s">
        <v>65</v>
      </c>
      <c r="E36" s="9" t="s">
        <v>140</v>
      </c>
      <c r="F36" s="20" t="s">
        <v>141</v>
      </c>
      <c r="G36" s="30">
        <f t="shared" si="3"/>
        <v>1948413</v>
      </c>
      <c r="H36" s="15">
        <v>1948413</v>
      </c>
      <c r="I36" s="15"/>
      <c r="J36" s="15"/>
    </row>
    <row r="37" spans="1:10" ht="33" customHeight="1">
      <c r="A37" s="8" t="s">
        <v>51</v>
      </c>
      <c r="B37" s="8" t="s">
        <v>52</v>
      </c>
      <c r="C37" s="8" t="s">
        <v>53</v>
      </c>
      <c r="D37" s="9" t="s">
        <v>54</v>
      </c>
      <c r="E37" s="9" t="s">
        <v>142</v>
      </c>
      <c r="F37" s="20" t="s">
        <v>143</v>
      </c>
      <c r="G37" s="30">
        <f t="shared" si="3"/>
        <v>212160</v>
      </c>
      <c r="H37" s="15">
        <v>212160</v>
      </c>
      <c r="I37" s="15"/>
      <c r="J37" s="15"/>
    </row>
    <row r="38" spans="1:10" ht="33" customHeight="1">
      <c r="A38" s="8" t="s">
        <v>51</v>
      </c>
      <c r="B38" s="8" t="s">
        <v>52</v>
      </c>
      <c r="C38" s="8" t="s">
        <v>53</v>
      </c>
      <c r="D38" s="9" t="s">
        <v>54</v>
      </c>
      <c r="E38" s="9" t="s">
        <v>144</v>
      </c>
      <c r="F38" s="20" t="s">
        <v>145</v>
      </c>
      <c r="G38" s="30">
        <f t="shared" si="3"/>
        <v>446570</v>
      </c>
      <c r="H38" s="15">
        <v>446570</v>
      </c>
      <c r="I38" s="15"/>
      <c r="J38" s="15"/>
    </row>
    <row r="39" spans="1:10" ht="82.5" customHeight="1">
      <c r="A39" s="8" t="s">
        <v>114</v>
      </c>
      <c r="B39" s="8" t="s">
        <v>115</v>
      </c>
      <c r="C39" s="8" t="s">
        <v>53</v>
      </c>
      <c r="D39" s="9" t="s">
        <v>116</v>
      </c>
      <c r="E39" s="8" t="s">
        <v>128</v>
      </c>
      <c r="F39" s="9" t="s">
        <v>133</v>
      </c>
      <c r="G39" s="30">
        <f t="shared" si="3"/>
        <v>5000</v>
      </c>
      <c r="H39" s="15"/>
      <c r="I39" s="15">
        <v>5000</v>
      </c>
      <c r="J39" s="15">
        <v>5000</v>
      </c>
    </row>
    <row r="40" spans="1:10" ht="57.75" customHeight="1">
      <c r="A40" s="8" t="s">
        <v>103</v>
      </c>
      <c r="B40" s="12">
        <v>1300</v>
      </c>
      <c r="C40" s="8" t="s">
        <v>53</v>
      </c>
      <c r="D40" s="9" t="s">
        <v>113</v>
      </c>
      <c r="E40" s="8" t="s">
        <v>128</v>
      </c>
      <c r="F40" s="9" t="s">
        <v>133</v>
      </c>
      <c r="G40" s="30">
        <f t="shared" si="3"/>
        <v>295000</v>
      </c>
      <c r="H40" s="15"/>
      <c r="I40" s="15">
        <v>295000</v>
      </c>
      <c r="J40" s="15">
        <f>I40</f>
        <v>295000</v>
      </c>
    </row>
    <row r="41" spans="1:10" ht="29.25" customHeight="1">
      <c r="A41" s="28" t="s">
        <v>102</v>
      </c>
      <c r="B41" s="6"/>
      <c r="C41" s="6"/>
      <c r="D41" s="7" t="s">
        <v>99</v>
      </c>
      <c r="E41" s="7"/>
      <c r="F41" s="7"/>
      <c r="G41" s="29">
        <f>G42</f>
        <v>200000</v>
      </c>
      <c r="H41" s="29">
        <f>H42</f>
        <v>200000</v>
      </c>
      <c r="I41" s="31"/>
      <c r="J41" s="31"/>
    </row>
    <row r="42" spans="1:10" ht="29.25" customHeight="1">
      <c r="A42" s="6" t="s">
        <v>98</v>
      </c>
      <c r="B42" s="6"/>
      <c r="C42" s="6"/>
      <c r="D42" s="7" t="s">
        <v>99</v>
      </c>
      <c r="E42" s="7"/>
      <c r="F42" s="7"/>
      <c r="G42" s="29">
        <f>H42+I42</f>
        <v>200000</v>
      </c>
      <c r="H42" s="29">
        <f>SUM(H43:H47)</f>
        <v>200000</v>
      </c>
      <c r="I42" s="31"/>
      <c r="J42" s="31"/>
    </row>
    <row r="43" spans="1:10" ht="36" customHeight="1">
      <c r="A43" s="13" t="s">
        <v>109</v>
      </c>
      <c r="B43" s="8" t="s">
        <v>21</v>
      </c>
      <c r="C43" s="8" t="s">
        <v>22</v>
      </c>
      <c r="D43" s="9" t="s">
        <v>23</v>
      </c>
      <c r="E43" s="23" t="s">
        <v>132</v>
      </c>
      <c r="F43" s="18" t="s">
        <v>134</v>
      </c>
      <c r="G43" s="30">
        <f t="shared" ref="G43:G44" si="4">H43+I43</f>
        <v>4800</v>
      </c>
      <c r="H43" s="15">
        <f>4800</f>
        <v>4800</v>
      </c>
      <c r="I43" s="15"/>
      <c r="J43" s="15"/>
    </row>
    <row r="44" spans="1:10" ht="97.5" customHeight="1">
      <c r="A44" s="13" t="s">
        <v>108</v>
      </c>
      <c r="B44" s="8" t="s">
        <v>21</v>
      </c>
      <c r="C44" s="8" t="s">
        <v>22</v>
      </c>
      <c r="D44" s="9" t="s">
        <v>23</v>
      </c>
      <c r="E44" s="21" t="s">
        <v>146</v>
      </c>
      <c r="F44" s="18" t="s">
        <v>147</v>
      </c>
      <c r="G44" s="30">
        <f t="shared" si="4"/>
        <v>145200</v>
      </c>
      <c r="H44" s="15">
        <v>145200</v>
      </c>
      <c r="I44" s="15"/>
      <c r="J44" s="15"/>
    </row>
    <row r="45" spans="1:10" ht="37.5" customHeight="1">
      <c r="A45" s="8" t="s">
        <v>100</v>
      </c>
      <c r="B45" s="8" t="s">
        <v>25</v>
      </c>
      <c r="C45" s="8" t="s">
        <v>26</v>
      </c>
      <c r="D45" s="9" t="s">
        <v>101</v>
      </c>
      <c r="E45" s="23" t="s">
        <v>132</v>
      </c>
      <c r="F45" s="18" t="s">
        <v>134</v>
      </c>
      <c r="G45" s="30">
        <f>H45+I45</f>
        <v>6000</v>
      </c>
      <c r="H45" s="15">
        <f>5300+700</f>
        <v>6000</v>
      </c>
      <c r="I45" s="15"/>
      <c r="J45" s="15"/>
    </row>
    <row r="46" spans="1:10" ht="54.75" customHeight="1">
      <c r="A46" s="8" t="s">
        <v>24</v>
      </c>
      <c r="B46" s="8" t="s">
        <v>25</v>
      </c>
      <c r="C46" s="8" t="s">
        <v>26</v>
      </c>
      <c r="D46" s="9" t="s">
        <v>27</v>
      </c>
      <c r="E46" s="24" t="s">
        <v>148</v>
      </c>
      <c r="F46" s="18" t="s">
        <v>149</v>
      </c>
      <c r="G46" s="30">
        <f t="shared" ref="G46:G47" si="5">H46+I46</f>
        <v>24000</v>
      </c>
      <c r="H46" s="15">
        <v>24000</v>
      </c>
      <c r="I46" s="15"/>
      <c r="J46" s="15"/>
    </row>
    <row r="47" spans="1:10" ht="68.25" customHeight="1">
      <c r="A47" s="8" t="s">
        <v>24</v>
      </c>
      <c r="B47" s="8" t="s">
        <v>25</v>
      </c>
      <c r="C47" s="8" t="s">
        <v>26</v>
      </c>
      <c r="D47" s="9" t="s">
        <v>27</v>
      </c>
      <c r="E47" s="23" t="s">
        <v>150</v>
      </c>
      <c r="F47" s="18" t="s">
        <v>151</v>
      </c>
      <c r="G47" s="30">
        <f t="shared" si="5"/>
        <v>20000</v>
      </c>
      <c r="H47" s="15">
        <v>20000</v>
      </c>
      <c r="I47" s="15"/>
      <c r="J47" s="15"/>
    </row>
    <row r="48" spans="1:10" ht="28.5" customHeight="1">
      <c r="A48" s="6" t="s">
        <v>55</v>
      </c>
      <c r="B48" s="6" t="s">
        <v>14</v>
      </c>
      <c r="C48" s="6" t="s">
        <v>14</v>
      </c>
      <c r="D48" s="7" t="s">
        <v>56</v>
      </c>
      <c r="E48" s="7" t="s">
        <v>14</v>
      </c>
      <c r="F48" s="7" t="s">
        <v>14</v>
      </c>
      <c r="G48" s="29">
        <f>G49</f>
        <v>402525</v>
      </c>
      <c r="H48" s="29">
        <f>H49</f>
        <v>402525</v>
      </c>
      <c r="I48" s="29">
        <f t="shared" ref="I48:J49" si="6">I49</f>
        <v>0</v>
      </c>
      <c r="J48" s="29">
        <f t="shared" si="6"/>
        <v>0</v>
      </c>
    </row>
    <row r="49" spans="1:13" ht="29.25" customHeight="1">
      <c r="A49" s="6" t="s">
        <v>57</v>
      </c>
      <c r="B49" s="6" t="s">
        <v>14</v>
      </c>
      <c r="C49" s="6" t="s">
        <v>14</v>
      </c>
      <c r="D49" s="7" t="s">
        <v>56</v>
      </c>
      <c r="E49" s="7" t="s">
        <v>14</v>
      </c>
      <c r="F49" s="7" t="s">
        <v>14</v>
      </c>
      <c r="G49" s="29">
        <f>G50</f>
        <v>402525</v>
      </c>
      <c r="H49" s="29">
        <f>H50</f>
        <v>402525</v>
      </c>
      <c r="I49" s="29">
        <f t="shared" si="6"/>
        <v>0</v>
      </c>
      <c r="J49" s="29">
        <f t="shared" si="6"/>
        <v>0</v>
      </c>
    </row>
    <row r="50" spans="1:13" ht="63.75">
      <c r="A50" s="8" t="s">
        <v>58</v>
      </c>
      <c r="B50" s="8" t="s">
        <v>59</v>
      </c>
      <c r="C50" s="8" t="s">
        <v>60</v>
      </c>
      <c r="D50" s="9" t="s">
        <v>61</v>
      </c>
      <c r="E50" s="8" t="s">
        <v>128</v>
      </c>
      <c r="F50" s="9" t="s">
        <v>133</v>
      </c>
      <c r="G50" s="30">
        <f>H50+I50</f>
        <v>402525</v>
      </c>
      <c r="H50" s="15">
        <v>402525</v>
      </c>
      <c r="I50" s="15"/>
      <c r="J50" s="15"/>
    </row>
    <row r="51" spans="1:13" ht="19.5" customHeight="1">
      <c r="A51" s="10" t="s">
        <v>63</v>
      </c>
      <c r="B51" s="10" t="s">
        <v>63</v>
      </c>
      <c r="C51" s="10" t="s">
        <v>63</v>
      </c>
      <c r="D51" s="11" t="s">
        <v>62</v>
      </c>
      <c r="E51" s="11" t="s">
        <v>63</v>
      </c>
      <c r="F51" s="11" t="s">
        <v>63</v>
      </c>
      <c r="G51" s="29">
        <f>G48+G33+G12+G41</f>
        <v>45845057</v>
      </c>
      <c r="H51" s="29">
        <f>H48+H33+H12+H41</f>
        <v>40677057</v>
      </c>
      <c r="I51" s="29">
        <f>I48+I33+I12+I41</f>
        <v>5168000</v>
      </c>
      <c r="J51" s="29">
        <f>J48+J33+J12+J41</f>
        <v>1400000</v>
      </c>
      <c r="L51" s="19">
        <f>H51+I51</f>
        <v>45845057</v>
      </c>
      <c r="M51" s="17"/>
    </row>
    <row r="53" spans="1:13">
      <c r="A53" s="33"/>
      <c r="B53" s="33"/>
      <c r="C53" s="33"/>
      <c r="D53" s="33"/>
      <c r="E53" s="33"/>
      <c r="F53" s="33"/>
      <c r="G53" s="33"/>
      <c r="H53" s="33"/>
      <c r="I53" s="33"/>
      <c r="J53" s="33"/>
      <c r="M53" s="17"/>
    </row>
    <row r="55" spans="1:13" s="26" customFormat="1" ht="18.75">
      <c r="B55" s="26" t="s">
        <v>104</v>
      </c>
      <c r="G55" s="26" t="s">
        <v>105</v>
      </c>
    </row>
    <row r="62" spans="1:13">
      <c r="J62" s="19"/>
    </row>
  </sheetData>
  <mergeCells count="13">
    <mergeCell ref="A53:J53"/>
    <mergeCell ref="A5:J5"/>
    <mergeCell ref="A9:A10"/>
    <mergeCell ref="B9:B10"/>
    <mergeCell ref="C9:C10"/>
    <mergeCell ref="D9:D10"/>
    <mergeCell ref="E9:E10"/>
    <mergeCell ref="F9:F10"/>
    <mergeCell ref="G9:G10"/>
    <mergeCell ref="H9:H10"/>
    <mergeCell ref="I9:J9"/>
    <mergeCell ref="A7:B7"/>
    <mergeCell ref="A8:B8"/>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2025-12-25T12:14:32Z</cp:lastPrinted>
  <dcterms:created xsi:type="dcterms:W3CDTF">2022-01-17T09:53:34Z</dcterms:created>
  <dcterms:modified xsi:type="dcterms:W3CDTF">2025-12-25T12:15:08Z</dcterms:modified>
</cp:coreProperties>
</file>