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Лист1" sheetId="1" r:id="rId1"/>
  </sheets>
  <definedNames>
    <definedName name="_xlnm.Print_Area" localSheetId="0">'Лист1'!$A$1:$F$51</definedName>
  </definedNames>
  <calcPr fullCalcOnLoad="1"/>
</workbook>
</file>

<file path=xl/sharedStrings.xml><?xml version="1.0" encoding="utf-8"?>
<sst xmlns="http://schemas.openxmlformats.org/spreadsheetml/2006/main" count="49" uniqueCount="36">
  <si>
    <t>Додаток 2</t>
  </si>
  <si>
    <t>ФІНАНСУВАННЯ
місцевого бюджету на 2021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</si>
  <si>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</si>
  <si>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</si>
  <si>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</si>
  <si>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</si>
  <si>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</si>
  <si>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</si>
  <si>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</si>
  <si>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</si>
  <si>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</si>
  <si>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</si>
  <si>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</si>
  <si>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</si>
  <si>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</si>
  <si>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</si>
  <si>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</si>
  <si>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</si>
  <si>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</si>
  <si>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(код бюджету)</t>
  </si>
  <si>
    <t xml:space="preserve">до рішення Галицинівської сільської ради </t>
  </si>
  <si>
    <t xml:space="preserve">На початок періоду </t>
  </si>
  <si>
    <t>602100 </t>
  </si>
  <si>
    <t>На початок періоду </t>
  </si>
  <si>
    <t>у тому числі:</t>
  </si>
  <si>
    <t>залишок коштів екологічного податку</t>
  </si>
  <si>
    <t>залишок коштів освітньої субвенції з державного бюджету</t>
  </si>
  <si>
    <t xml:space="preserve">залишок коштів  від відшкодування втрат сільськогосподарського і лісогосподарського виробництва </t>
  </si>
  <si>
    <t>залишок  коштів сільського бюджету</t>
  </si>
  <si>
    <t>Сільський голова</t>
  </si>
  <si>
    <t>Іван НАЗАР</t>
  </si>
  <si>
    <t>кошти сільського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</si>
  <si>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</si>
  <si>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</si>
  <si>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вільний залишок  коштів сільського бюджету</t>
  </si>
  <si>
    <t>кошти від перевиконання доходної частини бюджету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</si>
</sst>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color theme="1"/>
      <name val="Calibri"/>
      <family val="2"/>
    </font>
    <font>
      <sz val="10"/>
      <color indexed="8"/>
      <name val="Calibri"/>
      <family val="2"/>
    </font>
    <font>
      <b/>
      <i/>
      <sz val="16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b/>
      <i/>
      <sz val="10"/>
      <color theme="1"/>
      <name val="Times New Roman"/>
      <family val="1"/>
    </font>
    <font>
      <sz val="16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4" fontId="42" fillId="33" borderId="0" xfId="0" applyNumberFormat="1" applyFont="1" applyFill="1" applyAlignment="1">
      <alignment/>
    </xf>
    <xf numFmtId="4" fontId="45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 horizontal="right"/>
    </xf>
    <xf numFmtId="0" fontId="46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4" fontId="48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" fontId="49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4" fontId="46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0" fontId="48" fillId="33" borderId="0" xfId="0" applyFont="1" applyFill="1" applyAlignment="1">
      <alignment horizontal="left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 quotePrefix="1">
      <alignment horizontal="left"/>
    </xf>
    <xf numFmtId="0" fontId="43" fillId="33" borderId="0" xfId="0" applyFont="1" applyFill="1" applyAlignment="1">
      <alignment wrapText="1"/>
    </xf>
    <xf numFmtId="0" fontId="48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/>
    </xf>
    <xf numFmtId="0" fontId="48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60" zoomScalePageLayoutView="0" workbookViewId="0" topLeftCell="A1">
      <selection activeCell="D4" sqref="D4"/>
    </sheetView>
  </sheetViews>
  <sheetFormatPr defaultColWidth="8.8515625" defaultRowHeight="12.75"/>
  <cols>
    <col min="1" max="1" width="16.28125" style="1" customWidth="1"/>
    <col min="2" max="2" width="80.421875" style="1" customWidth="1"/>
    <col min="3" max="3" width="27.7109375" style="1" customWidth="1"/>
    <col min="4" max="4" width="27.00390625" style="1" customWidth="1"/>
    <col min="5" max="5" width="25.140625" style="1" customWidth="1"/>
    <col min="6" max="6" width="24.7109375" style="1" customWidth="1"/>
    <col min="7" max="7" width="8.8515625" style="1" customWidth="1"/>
    <col min="8" max="8" width="13.8515625" style="1" bestFit="1" customWidth="1"/>
    <col min="9" max="9" width="17.28125" style="1" bestFit="1" customWidth="1"/>
    <col min="10" max="10" width="8.8515625" style="1" customWidth="1"/>
    <col min="11" max="11" width="12.7109375" style="1" bestFit="1" customWidth="1"/>
    <col min="12" max="16384" width="8.8515625" style="1" customWidth="1"/>
  </cols>
  <sheetData>
    <row r="1" spans="4:6" ht="15">
      <c r="D1" s="2" t="s">
        <v>0</v>
      </c>
      <c r="E1" s="2"/>
      <c r="F1" s="2"/>
    </row>
    <row r="2" spans="4:6" ht="24" customHeight="1">
      <c r="D2" s="28" t="s">
        <v>20</v>
      </c>
      <c r="E2" s="28"/>
      <c r="F2" s="28"/>
    </row>
    <row r="3" spans="4:6" ht="24" customHeight="1">
      <c r="D3" s="28">
        <v>2</v>
      </c>
      <c r="E3" s="28"/>
      <c r="F3" s="28"/>
    </row>
    <row r="5" spans="1:6" ht="42.75" customHeight="1">
      <c r="A5" s="31" t="s">
        <v>1</v>
      </c>
      <c r="B5" s="32"/>
      <c r="C5" s="32"/>
      <c r="D5" s="32"/>
      <c r="E5" s="32"/>
      <c r="F5" s="32"/>
    </row>
    <row r="6" spans="1:6" ht="25.5" customHeight="1">
      <c r="A6" s="27">
        <v>1451200000</v>
      </c>
      <c r="B6" s="27"/>
      <c r="C6" s="10"/>
      <c r="D6" s="10"/>
      <c r="E6" s="10"/>
      <c r="F6" s="10"/>
    </row>
    <row r="7" spans="1:6" ht="20.25">
      <c r="A7" s="7" t="s">
        <v>19</v>
      </c>
      <c r="B7" s="7"/>
      <c r="C7" s="7"/>
      <c r="D7" s="7"/>
      <c r="E7" s="7"/>
      <c r="F7" s="11" t="s">
        <v>2</v>
      </c>
    </row>
    <row r="8" spans="1:6" ht="20.25">
      <c r="A8" s="26" t="s">
        <v>3</v>
      </c>
      <c r="B8" s="26" t="s">
        <v>4</v>
      </c>
      <c r="C8" s="26" t="s">
        <v>5</v>
      </c>
      <c r="D8" s="26" t="s">
        <v>6</v>
      </c>
      <c r="E8" s="26" t="s">
        <v>7</v>
      </c>
      <c r="F8" s="26"/>
    </row>
    <row r="9" spans="1:6" ht="12.75">
      <c r="A9" s="26"/>
      <c r="B9" s="26"/>
      <c r="C9" s="26"/>
      <c r="D9" s="26"/>
      <c r="E9" s="26" t="s">
        <v>8</v>
      </c>
      <c r="F9" s="26" t="s">
        <v>9</v>
      </c>
    </row>
    <row r="10" spans="1:6" ht="46.5" customHeight="1">
      <c r="A10" s="26"/>
      <c r="B10" s="26"/>
      <c r="C10" s="26"/>
      <c r="D10" s="26"/>
      <c r="E10" s="26"/>
      <c r="F10" s="26"/>
    </row>
    <row r="11" spans="1:6" ht="20.25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21" customHeight="1">
      <c r="A12" s="29" t="s">
        <v>10</v>
      </c>
      <c r="B12" s="30"/>
      <c r="C12" s="30"/>
      <c r="D12" s="30"/>
      <c r="E12" s="30"/>
      <c r="F12" s="30"/>
    </row>
    <row r="13" spans="1:6" ht="20.25">
      <c r="A13" s="13">
        <v>200000</v>
      </c>
      <c r="B13" s="14" t="s">
        <v>11</v>
      </c>
      <c r="C13" s="15">
        <f aca="true" t="shared" si="0" ref="C13:C30">D13+E13</f>
        <v>39388690.29</v>
      </c>
      <c r="D13" s="15">
        <f>D14</f>
        <v>7949313.289999999</v>
      </c>
      <c r="E13" s="15">
        <f>E14</f>
        <v>31439377</v>
      </c>
      <c r="F13" s="15">
        <f>F14</f>
        <v>19937377</v>
      </c>
    </row>
    <row r="14" spans="1:6" ht="40.5">
      <c r="A14" s="13">
        <v>208000</v>
      </c>
      <c r="B14" s="14" t="s">
        <v>12</v>
      </c>
      <c r="C14" s="15">
        <f t="shared" si="0"/>
        <v>39388690.29</v>
      </c>
      <c r="D14" s="15">
        <f>D15+D22</f>
        <v>7949313.289999999</v>
      </c>
      <c r="E14" s="15">
        <f>E15+E22</f>
        <v>31439377</v>
      </c>
      <c r="F14" s="15">
        <f>F15+F22</f>
        <v>19937377</v>
      </c>
    </row>
    <row r="15" spans="1:6" s="4" customFormat="1" ht="20.25">
      <c r="A15" s="16">
        <v>208100</v>
      </c>
      <c r="B15" s="17" t="s">
        <v>21</v>
      </c>
      <c r="C15" s="18">
        <f t="shared" si="0"/>
        <v>39388690.29</v>
      </c>
      <c r="D15" s="18">
        <f>22341311+3711942+1833437.29</f>
        <v>27886690.29</v>
      </c>
      <c r="E15" s="18">
        <f>7282000+1000000+3070000+150000</f>
        <v>11502000</v>
      </c>
      <c r="F15" s="18"/>
    </row>
    <row r="16" spans="1:6" ht="20.25">
      <c r="A16" s="19"/>
      <c r="B16" s="20" t="s">
        <v>24</v>
      </c>
      <c r="C16" s="15">
        <f t="shared" si="0"/>
        <v>0</v>
      </c>
      <c r="D16" s="21"/>
      <c r="E16" s="21"/>
      <c r="F16" s="21"/>
    </row>
    <row r="17" spans="1:8" ht="20.25">
      <c r="A17" s="19"/>
      <c r="B17" s="20" t="s">
        <v>26</v>
      </c>
      <c r="C17" s="15">
        <f t="shared" si="0"/>
        <v>3711942</v>
      </c>
      <c r="D17" s="21">
        <v>3711942</v>
      </c>
      <c r="E17" s="21"/>
      <c r="F17" s="21"/>
      <c r="H17" s="5"/>
    </row>
    <row r="18" spans="1:6" ht="20.25">
      <c r="A18" s="19"/>
      <c r="B18" s="20" t="s">
        <v>25</v>
      </c>
      <c r="C18" s="15">
        <f t="shared" si="0"/>
        <v>10502000</v>
      </c>
      <c r="D18" s="21"/>
      <c r="E18" s="21">
        <f>7282000+3070000+150000</f>
        <v>10502000</v>
      </c>
      <c r="F18" s="21"/>
    </row>
    <row r="19" spans="1:8" ht="40.5">
      <c r="A19" s="19"/>
      <c r="B19" s="20" t="s">
        <v>27</v>
      </c>
      <c r="C19" s="15">
        <f t="shared" si="0"/>
        <v>1000000</v>
      </c>
      <c r="D19" s="21"/>
      <c r="E19" s="21">
        <v>1000000</v>
      </c>
      <c r="F19" s="21"/>
      <c r="H19" s="5"/>
    </row>
    <row r="20" spans="1:6" ht="20.25">
      <c r="A20" s="19"/>
      <c r="B20" s="20" t="s">
        <v>34</v>
      </c>
      <c r="C20" s="15">
        <f t="shared" si="0"/>
        <v>24174748.29</v>
      </c>
      <c r="D20" s="21">
        <f>22341311+1833437.29</f>
        <v>24174748.29</v>
      </c>
      <c r="E20" s="21"/>
      <c r="F20" s="21"/>
    </row>
    <row r="21" spans="1:6" ht="20.25">
      <c r="A21" s="19"/>
      <c r="B21" s="20"/>
      <c r="C21" s="15"/>
      <c r="D21" s="21"/>
      <c r="E21" s="21"/>
      <c r="F21" s="21"/>
    </row>
    <row r="22" spans="1:11" s="4" customFormat="1" ht="40.5">
      <c r="A22" s="22">
        <v>208400</v>
      </c>
      <c r="B22" s="23" t="s">
        <v>13</v>
      </c>
      <c r="C22" s="18">
        <f t="shared" si="0"/>
        <v>0</v>
      </c>
      <c r="D22" s="18">
        <f>-5992228-7754423-6322190+3070000-581463+150000-450517-2056556</f>
        <v>-19937377</v>
      </c>
      <c r="E22" s="18">
        <f>-(D22)</f>
        <v>19937377</v>
      </c>
      <c r="F22" s="18">
        <f>E22</f>
        <v>19937377</v>
      </c>
      <c r="H22" s="6"/>
      <c r="K22" s="6"/>
    </row>
    <row r="23" spans="1:11" s="4" customFormat="1" ht="23.25" customHeight="1">
      <c r="A23" s="22"/>
      <c r="B23" s="20" t="s">
        <v>24</v>
      </c>
      <c r="C23" s="18"/>
      <c r="D23" s="18"/>
      <c r="E23" s="18"/>
      <c r="F23" s="18"/>
      <c r="H23" s="6"/>
      <c r="K23" s="6"/>
    </row>
    <row r="24" spans="1:6" ht="20.25">
      <c r="A24" s="19"/>
      <c r="B24" s="20" t="s">
        <v>26</v>
      </c>
      <c r="C24" s="21">
        <f t="shared" si="0"/>
        <v>0</v>
      </c>
      <c r="D24" s="21">
        <f>-3110408-302086+78000</f>
        <v>-3334494</v>
      </c>
      <c r="E24" s="21">
        <f aca="true" t="shared" si="1" ref="E24:E29">-D24</f>
        <v>3334494</v>
      </c>
      <c r="F24" s="21">
        <f aca="true" t="shared" si="2" ref="F24:F29">E24</f>
        <v>3334494</v>
      </c>
    </row>
    <row r="25" spans="1:6" ht="81">
      <c r="A25" s="19"/>
      <c r="B25" s="20" t="s">
        <v>32</v>
      </c>
      <c r="C25" s="21">
        <f t="shared" si="0"/>
        <v>0</v>
      </c>
      <c r="D25" s="21">
        <v>-62423</v>
      </c>
      <c r="E25" s="21">
        <f t="shared" si="1"/>
        <v>62423</v>
      </c>
      <c r="F25" s="21">
        <f t="shared" si="2"/>
        <v>62423</v>
      </c>
    </row>
    <row r="26" spans="1:6" ht="60.75">
      <c r="A26" s="19"/>
      <c r="B26" s="20" t="s">
        <v>33</v>
      </c>
      <c r="C26" s="21">
        <f t="shared" si="0"/>
        <v>0</v>
      </c>
      <c r="D26" s="21">
        <f>-1565200-561533-2000000</f>
        <v>-4126733</v>
      </c>
      <c r="E26" s="21">
        <f t="shared" si="1"/>
        <v>4126733</v>
      </c>
      <c r="F26" s="21">
        <f t="shared" si="2"/>
        <v>4126733</v>
      </c>
    </row>
    <row r="27" spans="1:6" ht="20.25">
      <c r="A27" s="19"/>
      <c r="B27" s="20" t="s">
        <v>34</v>
      </c>
      <c r="C27" s="21">
        <f t="shared" si="0"/>
        <v>0</v>
      </c>
      <c r="D27" s="21">
        <v>-8392147</v>
      </c>
      <c r="E27" s="21">
        <f t="shared" si="1"/>
        <v>8392147</v>
      </c>
      <c r="F27" s="21">
        <f t="shared" si="2"/>
        <v>8392147</v>
      </c>
    </row>
    <row r="28" spans="1:6" ht="20.25">
      <c r="A28" s="19"/>
      <c r="B28" s="20" t="s">
        <v>35</v>
      </c>
      <c r="C28" s="21">
        <f t="shared" si="0"/>
        <v>0</v>
      </c>
      <c r="D28" s="21">
        <f>-234977-45000</f>
        <v>-279977</v>
      </c>
      <c r="E28" s="21">
        <f t="shared" si="1"/>
        <v>279977</v>
      </c>
      <c r="F28" s="21">
        <f t="shared" si="2"/>
        <v>279977</v>
      </c>
    </row>
    <row r="29" spans="1:9" ht="23.25">
      <c r="A29" s="19"/>
      <c r="B29" s="20" t="s">
        <v>31</v>
      </c>
      <c r="C29" s="21">
        <f t="shared" si="0"/>
        <v>0</v>
      </c>
      <c r="D29" s="21">
        <f>D22-D24-D25-D26-D27-D28</f>
        <v>-3741603</v>
      </c>
      <c r="E29" s="21">
        <f t="shared" si="1"/>
        <v>3741603</v>
      </c>
      <c r="F29" s="21">
        <f t="shared" si="2"/>
        <v>3741603</v>
      </c>
      <c r="I29" s="8">
        <f>3830089+D29</f>
        <v>88486</v>
      </c>
    </row>
    <row r="30" spans="1:6" ht="20.25">
      <c r="A30" s="13" t="s">
        <v>14</v>
      </c>
      <c r="B30" s="14" t="s">
        <v>15</v>
      </c>
      <c r="C30" s="15">
        <f t="shared" si="0"/>
        <v>39388690.29</v>
      </c>
      <c r="D30" s="15">
        <f>D13</f>
        <v>7949313.289999999</v>
      </c>
      <c r="E30" s="15">
        <f>E13</f>
        <v>31439377</v>
      </c>
      <c r="F30" s="15">
        <f>F13</f>
        <v>19937377</v>
      </c>
    </row>
    <row r="31" spans="1:6" ht="21" customHeight="1">
      <c r="A31" s="29" t="s">
        <v>16</v>
      </c>
      <c r="B31" s="30"/>
      <c r="C31" s="30"/>
      <c r="D31" s="30"/>
      <c r="E31" s="30"/>
      <c r="F31" s="30"/>
    </row>
    <row r="32" spans="1:6" ht="20.25">
      <c r="A32" s="13">
        <v>600000</v>
      </c>
      <c r="B32" s="14" t="s">
        <v>17</v>
      </c>
      <c r="C32" s="15">
        <f aca="true" t="shared" si="3" ref="C32:C48">D32+E32</f>
        <v>39388690.29</v>
      </c>
      <c r="D32" s="15">
        <f>D33</f>
        <v>7949313.289999999</v>
      </c>
      <c r="E32" s="15">
        <f>E33</f>
        <v>31439377</v>
      </c>
      <c r="F32" s="15">
        <f>F33</f>
        <v>19937377</v>
      </c>
    </row>
    <row r="33" spans="1:6" ht="20.25">
      <c r="A33" s="13">
        <v>602000</v>
      </c>
      <c r="B33" s="14" t="s">
        <v>18</v>
      </c>
      <c r="C33" s="15">
        <f t="shared" si="3"/>
        <v>39388690.29</v>
      </c>
      <c r="D33" s="15">
        <f>D34+D40</f>
        <v>7949313.289999999</v>
      </c>
      <c r="E33" s="15">
        <f>E34+E40</f>
        <v>31439377</v>
      </c>
      <c r="F33" s="15">
        <f>F34+F40</f>
        <v>19937377</v>
      </c>
    </row>
    <row r="34" spans="1:6" s="4" customFormat="1" ht="20.25">
      <c r="A34" s="16" t="s">
        <v>22</v>
      </c>
      <c r="B34" s="24" t="s">
        <v>23</v>
      </c>
      <c r="C34" s="18">
        <f t="shared" si="3"/>
        <v>39388690.29</v>
      </c>
      <c r="D34" s="18">
        <f>D15</f>
        <v>27886690.29</v>
      </c>
      <c r="E34" s="18">
        <f>E15</f>
        <v>11502000</v>
      </c>
      <c r="F34" s="18">
        <f>F15</f>
        <v>0</v>
      </c>
    </row>
    <row r="35" spans="1:6" ht="20.25">
      <c r="A35" s="19"/>
      <c r="B35" s="20" t="s">
        <v>24</v>
      </c>
      <c r="C35" s="15">
        <f t="shared" si="3"/>
        <v>0</v>
      </c>
      <c r="D35" s="21"/>
      <c r="E35" s="21"/>
      <c r="F35" s="21"/>
    </row>
    <row r="36" spans="1:8" ht="20.25">
      <c r="A36" s="19"/>
      <c r="B36" s="20" t="s">
        <v>26</v>
      </c>
      <c r="C36" s="15">
        <f t="shared" si="3"/>
        <v>3711942</v>
      </c>
      <c r="D36" s="21">
        <f>D17</f>
        <v>3711942</v>
      </c>
      <c r="E36" s="21"/>
      <c r="F36" s="21"/>
      <c r="H36" s="5"/>
    </row>
    <row r="37" spans="1:6" ht="20.25">
      <c r="A37" s="19"/>
      <c r="B37" s="20" t="s">
        <v>25</v>
      </c>
      <c r="C37" s="15">
        <f t="shared" si="3"/>
        <v>10502000</v>
      </c>
      <c r="D37" s="21"/>
      <c r="E37" s="21">
        <f>E18</f>
        <v>10502000</v>
      </c>
      <c r="F37" s="21"/>
    </row>
    <row r="38" spans="1:8" s="3" customFormat="1" ht="40.5">
      <c r="A38" s="19"/>
      <c r="B38" s="20" t="s">
        <v>27</v>
      </c>
      <c r="C38" s="15">
        <f t="shared" si="3"/>
        <v>1000000</v>
      </c>
      <c r="D38" s="21"/>
      <c r="E38" s="21">
        <f>E19</f>
        <v>1000000</v>
      </c>
      <c r="F38" s="21"/>
      <c r="H38" s="8"/>
    </row>
    <row r="39" spans="1:6" s="3" customFormat="1" ht="23.25">
      <c r="A39" s="19"/>
      <c r="B39" s="20" t="s">
        <v>28</v>
      </c>
      <c r="C39" s="15">
        <f t="shared" si="3"/>
        <v>24174748.29</v>
      </c>
      <c r="D39" s="21">
        <f>D20</f>
        <v>24174748.29</v>
      </c>
      <c r="E39" s="21"/>
      <c r="F39" s="21"/>
    </row>
    <row r="40" spans="1:6" s="9" customFormat="1" ht="40.5">
      <c r="A40" s="22">
        <v>602400</v>
      </c>
      <c r="B40" s="23" t="s">
        <v>13</v>
      </c>
      <c r="C40" s="18">
        <f t="shared" si="3"/>
        <v>0</v>
      </c>
      <c r="D40" s="18">
        <f>D22</f>
        <v>-19937377</v>
      </c>
      <c r="E40" s="18">
        <f>E22</f>
        <v>19937377</v>
      </c>
      <c r="F40" s="18">
        <f>F22</f>
        <v>19937377</v>
      </c>
    </row>
    <row r="41" spans="1:6" s="9" customFormat="1" ht="22.5" customHeight="1">
      <c r="A41" s="22"/>
      <c r="B41" s="20" t="s">
        <v>24</v>
      </c>
      <c r="C41" s="18"/>
      <c r="D41" s="18"/>
      <c r="E41" s="18"/>
      <c r="F41" s="18"/>
    </row>
    <row r="42" spans="1:6" s="3" customFormat="1" ht="23.25">
      <c r="A42" s="19"/>
      <c r="B42" s="20" t="str">
        <f>B24</f>
        <v>залишок коштів освітньої субвенції з державного бюджету</v>
      </c>
      <c r="C42" s="21">
        <f t="shared" si="3"/>
        <v>0</v>
      </c>
      <c r="D42" s="21">
        <f aca="true" t="shared" si="4" ref="D42:F47">D24</f>
        <v>-3334494</v>
      </c>
      <c r="E42" s="21">
        <f t="shared" si="4"/>
        <v>3334494</v>
      </c>
      <c r="F42" s="21">
        <f t="shared" si="4"/>
        <v>3334494</v>
      </c>
    </row>
    <row r="43" spans="1:6" s="3" customFormat="1" ht="81">
      <c r="A43" s="19"/>
      <c r="B43" s="20" t="str">
        <f>B25</f>
        <v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v>
      </c>
      <c r="C43" s="21">
        <f t="shared" si="3"/>
        <v>0</v>
      </c>
      <c r="D43" s="21">
        <f t="shared" si="4"/>
        <v>-62423</v>
      </c>
      <c r="E43" s="21">
        <f t="shared" si="4"/>
        <v>62423</v>
      </c>
      <c r="F43" s="21">
        <f t="shared" si="4"/>
        <v>62423</v>
      </c>
    </row>
    <row r="44" spans="1:6" s="3" customFormat="1" ht="60.75">
      <c r="A44" s="19"/>
      <c r="B44" s="20" t="str">
        <f>B26</f>
        <v>субвенція з державного бюджету місцевим бюджетам на здійснення заходів щодо соціально-економічного розвитку окремих територій</v>
      </c>
      <c r="C44" s="21">
        <f t="shared" si="3"/>
        <v>0</v>
      </c>
      <c r="D44" s="21">
        <f t="shared" si="4"/>
        <v>-4126733</v>
      </c>
      <c r="E44" s="21">
        <f t="shared" si="4"/>
        <v>4126733</v>
      </c>
      <c r="F44" s="21">
        <f t="shared" si="4"/>
        <v>4126733</v>
      </c>
    </row>
    <row r="45" spans="1:6" s="3" customFormat="1" ht="23.25">
      <c r="A45" s="19"/>
      <c r="B45" s="20" t="s">
        <v>34</v>
      </c>
      <c r="C45" s="21">
        <f t="shared" si="3"/>
        <v>0</v>
      </c>
      <c r="D45" s="21">
        <f t="shared" si="4"/>
        <v>-8392147</v>
      </c>
      <c r="E45" s="21">
        <f t="shared" si="4"/>
        <v>8392147</v>
      </c>
      <c r="F45" s="21">
        <f t="shared" si="4"/>
        <v>8392147</v>
      </c>
    </row>
    <row r="46" spans="1:6" s="3" customFormat="1" ht="23.25">
      <c r="A46" s="19"/>
      <c r="B46" s="20" t="s">
        <v>35</v>
      </c>
      <c r="C46" s="21">
        <f t="shared" si="3"/>
        <v>0</v>
      </c>
      <c r="D46" s="21">
        <f t="shared" si="4"/>
        <v>-279977</v>
      </c>
      <c r="E46" s="21">
        <f t="shared" si="4"/>
        <v>279977</v>
      </c>
      <c r="F46" s="21">
        <f t="shared" si="4"/>
        <v>279977</v>
      </c>
    </row>
    <row r="47" spans="1:6" s="3" customFormat="1" ht="23.25">
      <c r="A47" s="19"/>
      <c r="B47" s="20" t="str">
        <f>B29</f>
        <v>кошти сільського бюджету</v>
      </c>
      <c r="C47" s="21">
        <f t="shared" si="3"/>
        <v>0</v>
      </c>
      <c r="D47" s="21">
        <f t="shared" si="4"/>
        <v>-3741603</v>
      </c>
      <c r="E47" s="21">
        <f t="shared" si="4"/>
        <v>3741603</v>
      </c>
      <c r="F47" s="21">
        <f t="shared" si="4"/>
        <v>3741603</v>
      </c>
    </row>
    <row r="48" spans="1:6" s="3" customFormat="1" ht="23.25">
      <c r="A48" s="13" t="s">
        <v>14</v>
      </c>
      <c r="B48" s="14" t="s">
        <v>15</v>
      </c>
      <c r="C48" s="15">
        <f t="shared" si="3"/>
        <v>39388690.29</v>
      </c>
      <c r="D48" s="15">
        <f>D32</f>
        <v>7949313.289999999</v>
      </c>
      <c r="E48" s="15">
        <f>E32</f>
        <v>31439377</v>
      </c>
      <c r="F48" s="15">
        <f>F32</f>
        <v>19937377</v>
      </c>
    </row>
    <row r="49" spans="1:6" ht="16.5" customHeight="1">
      <c r="A49" s="7"/>
      <c r="B49" s="7"/>
      <c r="C49" s="7"/>
      <c r="D49" s="7"/>
      <c r="E49" s="7"/>
      <c r="F49" s="7"/>
    </row>
    <row r="50" spans="1:6" ht="20.25" hidden="1">
      <c r="A50" s="7"/>
      <c r="B50" s="7"/>
      <c r="C50" s="7"/>
      <c r="D50" s="7"/>
      <c r="E50" s="7"/>
      <c r="F50" s="7"/>
    </row>
    <row r="51" spans="1:6" ht="20.25">
      <c r="A51" s="7"/>
      <c r="B51" s="25" t="s">
        <v>29</v>
      </c>
      <c r="C51" s="7"/>
      <c r="D51" s="7"/>
      <c r="E51" s="25" t="s">
        <v>30</v>
      </c>
      <c r="F51" s="7"/>
    </row>
    <row r="52" spans="1:6" ht="20.25">
      <c r="A52" s="7"/>
      <c r="B52" s="7"/>
      <c r="C52" s="7"/>
      <c r="D52" s="7"/>
      <c r="E52" s="7"/>
      <c r="F52" s="7"/>
    </row>
  </sheetData>
  <sheetProtection/>
  <mergeCells count="13">
    <mergeCell ref="A31:F31"/>
    <mergeCell ref="A5:F5"/>
    <mergeCell ref="A8:A10"/>
    <mergeCell ref="B8:B10"/>
    <mergeCell ref="C8:C10"/>
    <mergeCell ref="D8:D10"/>
    <mergeCell ref="E8:F8"/>
    <mergeCell ref="E9:E10"/>
    <mergeCell ref="F9:F10"/>
    <mergeCell ref="A6:B6"/>
    <mergeCell ref="D2:F2"/>
    <mergeCell ref="D3:F3"/>
    <mergeCell ref="A12:F12"/>
  </mergeCells>
  <printOptions horizontalCentered="1"/>
  <pageMargins left="0.7874015748031497" right="0.3937007874015748" top="1.1811023622047245" bottom="0.3937007874015748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User</cp:lastModifiedBy>
  <cp:lastPrinted>2021-10-05T10:50:14Z</cp:lastPrinted>
  <dcterms:created xsi:type="dcterms:W3CDTF">2020-11-30T12:49:03Z</dcterms:created>
  <dcterms:modified xsi:type="dcterms:W3CDTF">2021-11-02T06:30:11Z</dcterms:modified>
  <cp:category/>
  <cp:version/>
  <cp:contentType/>
  <cp:contentStatus/>
</cp:coreProperties>
</file>