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695" windowHeight="15090" activeTab="0"/>
  </bookViews>
  <sheets>
    <sheet name="Лист1" sheetId="1" r:id="rId1"/>
  </sheets>
  <definedNames>
    <definedName name="_xlnm.Print_Titles" localSheetId="0">'Лист1'!$8:$11</definedName>
    <definedName name="_xlnm.Print_Area" localSheetId="0">'Лист1'!$A$1:$F$82</definedName>
  </definedNames>
  <calcPr fullCalcOnLoad="1"/>
</workbook>
</file>

<file path=xl/sharedStrings.xml><?xml version="1.0" encoding="utf-8"?>
<sst xmlns="http://schemas.openxmlformats.org/spreadsheetml/2006/main" count="149" uniqueCount="148">
  <si>
    <t>Додаток 1</t>
  </si>
  <si>
    <t>Доходи місцевого бюджету на 2021 рік</t>
  </si>
  <si>
    <t>14512000000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</si>
  <si>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</si>
  <si>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</si>
  <si>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</si>
  <si>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</si>
  <si>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</si>
  <si>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</si>
  <si>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</si>
  <si>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</si>
  <si>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</si>
  <si>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</si>
  <si>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</si>
  <si>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</si>
  <si>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</si>
  <si>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</si>
  <si>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</si>
  <si>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</si>
  <si>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</si>
  <si>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</si>
  <si>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</si>
  <si>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</si>
  <si>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</si>
  <si>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</si>
  <si>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</si>
  <si>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</si>
  <si>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</si>
  <si>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</si>
  <si>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</si>
  <si>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</si>
  <si>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</si>
  <si>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</si>
  <si>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</si>
  <si>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</si>
  <si>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</si>
  <si>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</si>
  <si>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</si>
  <si>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</si>
  <si>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</si>
  <si>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</si>
  <si>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</si>
  <si>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</si>
  <si>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</si>
  <si>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</si>
  <si>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</si>
  <si>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</si>
  <si>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</si>
  <si>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</si>
  <si>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</si>
  <si>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</si>
  <si>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</si>
  <si>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</si>
  <si>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</si>
  <si>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</si>
  <si>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</si>
  <si>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</si>
  <si>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</si>
  <si>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</si>
  <si>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</si>
  <si>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</si>
  <si>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</si>
  <si>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</si>
  <si>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</si>
  <si>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</si>
  <si>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</si>
  <si>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</si>
  <si>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</si>
  <si>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</si>
  <si>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</si>
  <si>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</si>
  <si>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</si>
  <si>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</si>
  <si>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</si>
  <si>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</si>
  <si>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</si>
  <si>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</si>
  <si>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</si>
  <si>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</si>
  <si>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</si>
  <si>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</si>
  <si>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</si>
  <si>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</si>
  <si>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</si>
  <si>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</si>
  <si>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</si>
  <si>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</si>
  <si>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</si>
  <si>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</si>
  <si>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</si>
  <si>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</si>
  <si>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</si>
  <si>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</si>
  <si>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</si>
  <si>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</si>
  <si>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</si>
  <si>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</si>
  <si>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</si>
  <si>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</si>
  <si>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</si>
  <si>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</si>
  <si>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</si>
  <si>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</si>
  <si>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</si>
  <si>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</si>
  <si>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</si>
  <si>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</si>
  <si>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</si>
  <si>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</si>
  <si>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</si>
  <si>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</si>
  <si>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</si>
  <si>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</si>
  <si>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</si>
  <si>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</si>
  <si>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</si>
  <si>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</si>
  <si>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</si>
  <si>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</si>
  <si>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</si>
  <si>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</si>
  <si>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</si>
  <si>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</si>
  <si>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</si>
  <si>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</si>
  <si>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</si>
  <si>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</si>
  <si>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</si>
  <si>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</si>
  <si>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</si>
  <si>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</si>
  <si>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</si>
  <si>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</si>
  <si>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</si>
  <si>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</si>
  <si>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</si>
  <si>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</si>
  <si>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</si>
  <si>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</si>
  <si>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</si>
  <si>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</si>
  <si>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 xml:space="preserve">до  рішення Галицинівської сільської ради 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</si>
  <si>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</si>
  <si>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</si>
  <si>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Сільський голова                                                       Іван НАЗАР</t>
  </si>
  <si>
    <t>від                    .2021р.</t>
  </si>
  <si>
    <t xml:space="preserve">№  </t>
  </si>
  <si>
    <t>Субвенція 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</si>
</sst>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;\-#,##0;#,&quot;-&quot;"/>
    <numFmt numFmtId="165" formatCode="#,##0.0;\-#,##0.0;#.0,&quot;-&quot;"/>
    <numFmt numFmtId="166" formatCode="#,##0.00;\-#,##0.00;#.00,&quot;-&quot;"/>
    <numFmt numFmtId="167" formatCode="#,##0.00_ ;\-#,##0.00\ "/>
    <numFmt numFmtId="168" formatCode="#,##0.000;\-#,##0.000;#.000,&quot;-&quot;"/>
    <numFmt numFmtId="169" formatCode="#,##0.0000;\-#,##0.0000;#.0000,&quot;-&quot;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 quotePrefix="1">
      <alignment horizontal="center"/>
    </xf>
    <xf numFmtId="0" fontId="40" fillId="33" borderId="0" xfId="0" applyFont="1" applyFill="1" applyAlignment="1">
      <alignment horizontal="right"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 wrapText="1"/>
    </xf>
    <xf numFmtId="164" fontId="42" fillId="33" borderId="10" xfId="0" applyNumberFormat="1" applyFont="1" applyFill="1" applyBorder="1" applyAlignment="1">
      <alignment horizontal="right" vertical="center"/>
    </xf>
    <xf numFmtId="164" fontId="40" fillId="33" borderId="0" xfId="0" applyNumberFormat="1" applyFont="1" applyFill="1" applyAlignment="1">
      <alignment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 wrapText="1"/>
    </xf>
    <xf numFmtId="164" fontId="40" fillId="33" borderId="10" xfId="0" applyNumberFormat="1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/>
    </xf>
    <xf numFmtId="164" fontId="40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164" fontId="42" fillId="33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 horizontal="left" vertical="center"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="96" zoomScaleNormal="96" zoomScaleSheetLayoutView="82" zoomScalePageLayoutView="0" workbookViewId="0" topLeftCell="A7">
      <selection activeCell="D71" sqref="D71"/>
    </sheetView>
  </sheetViews>
  <sheetFormatPr defaultColWidth="9.140625" defaultRowHeight="12.75"/>
  <cols>
    <col min="1" max="1" width="11.28125" style="1" customWidth="1"/>
    <col min="2" max="2" width="41.00390625" style="1" customWidth="1"/>
    <col min="3" max="3" width="14.140625" style="1" customWidth="1"/>
    <col min="4" max="4" width="14.00390625" style="1" customWidth="1"/>
    <col min="5" max="5" width="14.140625" style="1" customWidth="1"/>
    <col min="6" max="6" width="14.7109375" style="1" customWidth="1"/>
    <col min="7" max="8" width="9.140625" style="1" customWidth="1"/>
    <col min="9" max="10" width="11.57421875" style="1" bestFit="1" customWidth="1"/>
    <col min="11" max="16384" width="9.140625" style="1" customWidth="1"/>
  </cols>
  <sheetData>
    <row r="1" ht="12.75">
      <c r="D1" s="1" t="s">
        <v>0</v>
      </c>
    </row>
    <row r="2" ht="12.75">
      <c r="D2" s="1" t="s">
        <v>141</v>
      </c>
    </row>
    <row r="3" spans="4:6" ht="12.75">
      <c r="D3" s="1" t="s">
        <v>145</v>
      </c>
      <c r="F3" s="1" t="s">
        <v>146</v>
      </c>
    </row>
    <row r="5" spans="1:6" ht="25.5" customHeight="1">
      <c r="A5" s="19" t="s">
        <v>1</v>
      </c>
      <c r="B5" s="18"/>
      <c r="C5" s="18"/>
      <c r="D5" s="18"/>
      <c r="E5" s="18"/>
      <c r="F5" s="18"/>
    </row>
    <row r="6" ht="12.75">
      <c r="A6" s="2" t="s">
        <v>2</v>
      </c>
    </row>
    <row r="7" spans="1:6" ht="12.75">
      <c r="A7" s="1" t="s">
        <v>3</v>
      </c>
      <c r="F7" s="3" t="s">
        <v>4</v>
      </c>
    </row>
    <row r="8" spans="1:6" ht="12.75">
      <c r="A8" s="20" t="s">
        <v>5</v>
      </c>
      <c r="B8" s="20" t="s">
        <v>6</v>
      </c>
      <c r="C8" s="20" t="s">
        <v>7</v>
      </c>
      <c r="D8" s="20" t="s">
        <v>8</v>
      </c>
      <c r="E8" s="20" t="s">
        <v>9</v>
      </c>
      <c r="F8" s="20"/>
    </row>
    <row r="9" spans="1:6" ht="12.75">
      <c r="A9" s="20"/>
      <c r="B9" s="20"/>
      <c r="C9" s="20"/>
      <c r="D9" s="20"/>
      <c r="E9" s="20" t="s">
        <v>10</v>
      </c>
      <c r="F9" s="21" t="s">
        <v>11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10" ht="12.75">
      <c r="A12" s="5" t="s">
        <v>12</v>
      </c>
      <c r="B12" s="6" t="s">
        <v>13</v>
      </c>
      <c r="C12" s="7">
        <f>D12+E12</f>
        <v>135265240</v>
      </c>
      <c r="D12" s="7">
        <f>D13+D19+D24+D30+D44</f>
        <v>126670845</v>
      </c>
      <c r="E12" s="7">
        <v>8594395</v>
      </c>
      <c r="F12" s="7">
        <v>0</v>
      </c>
      <c r="J12" s="8"/>
    </row>
    <row r="13" spans="1:6" ht="25.5">
      <c r="A13" s="5" t="s">
        <v>14</v>
      </c>
      <c r="B13" s="6" t="s">
        <v>15</v>
      </c>
      <c r="C13" s="7">
        <f aca="true" t="shared" si="0" ref="C13:C76">D13+E13</f>
        <v>105673193</v>
      </c>
      <c r="D13" s="7">
        <f>D14</f>
        <v>105673193</v>
      </c>
      <c r="E13" s="7">
        <v>0</v>
      </c>
      <c r="F13" s="7">
        <v>0</v>
      </c>
    </row>
    <row r="14" spans="1:6" ht="12.75">
      <c r="A14" s="5" t="s">
        <v>16</v>
      </c>
      <c r="B14" s="6" t="s">
        <v>17</v>
      </c>
      <c r="C14" s="7">
        <f t="shared" si="0"/>
        <v>105673193</v>
      </c>
      <c r="D14" s="7">
        <f>D15+D16+D17+D18</f>
        <v>105673193</v>
      </c>
      <c r="E14" s="7">
        <v>0</v>
      </c>
      <c r="F14" s="7">
        <v>0</v>
      </c>
    </row>
    <row r="15" spans="1:6" ht="38.25">
      <c r="A15" s="9" t="s">
        <v>18</v>
      </c>
      <c r="B15" s="10" t="s">
        <v>19</v>
      </c>
      <c r="C15" s="7">
        <f t="shared" si="0"/>
        <v>96628861</v>
      </c>
      <c r="D15" s="11">
        <f>92000000+1953033+2675828</f>
        <v>96628861</v>
      </c>
      <c r="E15" s="11">
        <v>0</v>
      </c>
      <c r="F15" s="11">
        <v>0</v>
      </c>
    </row>
    <row r="16" spans="1:6" ht="63.75">
      <c r="A16" s="9" t="s">
        <v>20</v>
      </c>
      <c r="B16" s="10" t="s">
        <v>21</v>
      </c>
      <c r="C16" s="7">
        <f t="shared" si="0"/>
        <v>5000000</v>
      </c>
      <c r="D16" s="11">
        <v>5000000</v>
      </c>
      <c r="E16" s="11">
        <v>0</v>
      </c>
      <c r="F16" s="11">
        <v>0</v>
      </c>
    </row>
    <row r="17" spans="1:6" ht="38.25">
      <c r="A17" s="9" t="s">
        <v>22</v>
      </c>
      <c r="B17" s="10" t="s">
        <v>23</v>
      </c>
      <c r="C17" s="7">
        <f t="shared" si="0"/>
        <v>3700000</v>
      </c>
      <c r="D17" s="11">
        <v>3700000</v>
      </c>
      <c r="E17" s="11">
        <v>0</v>
      </c>
      <c r="F17" s="11">
        <v>0</v>
      </c>
    </row>
    <row r="18" spans="1:6" ht="38.25">
      <c r="A18" s="9" t="s">
        <v>24</v>
      </c>
      <c r="B18" s="10" t="s">
        <v>25</v>
      </c>
      <c r="C18" s="7">
        <f t="shared" si="0"/>
        <v>344332</v>
      </c>
      <c r="D18" s="11">
        <v>344332</v>
      </c>
      <c r="E18" s="11">
        <v>0</v>
      </c>
      <c r="F18" s="11">
        <v>0</v>
      </c>
    </row>
    <row r="19" spans="1:6" ht="25.5">
      <c r="A19" s="5" t="s">
        <v>26</v>
      </c>
      <c r="B19" s="6" t="s">
        <v>27</v>
      </c>
      <c r="C19" s="7">
        <f t="shared" si="0"/>
        <v>2220652</v>
      </c>
      <c r="D19" s="7">
        <f>D20+D22</f>
        <v>2220652</v>
      </c>
      <c r="E19" s="7">
        <v>0</v>
      </c>
      <c r="F19" s="7">
        <v>0</v>
      </c>
    </row>
    <row r="20" spans="1:6" ht="25.5">
      <c r="A20" s="5" t="s">
        <v>28</v>
      </c>
      <c r="B20" s="6" t="s">
        <v>29</v>
      </c>
      <c r="C20" s="7">
        <f t="shared" si="0"/>
        <v>20000</v>
      </c>
      <c r="D20" s="7">
        <f>D21</f>
        <v>20000</v>
      </c>
      <c r="E20" s="7">
        <v>0</v>
      </c>
      <c r="F20" s="7">
        <v>0</v>
      </c>
    </row>
    <row r="21" spans="1:6" ht="38.25">
      <c r="A21" s="9" t="s">
        <v>30</v>
      </c>
      <c r="B21" s="10" t="s">
        <v>31</v>
      </c>
      <c r="C21" s="7">
        <f t="shared" si="0"/>
        <v>20000</v>
      </c>
      <c r="D21" s="11">
        <v>20000</v>
      </c>
      <c r="E21" s="11">
        <v>0</v>
      </c>
      <c r="F21" s="11">
        <v>0</v>
      </c>
    </row>
    <row r="22" spans="1:6" ht="25.5">
      <c r="A22" s="5" t="s">
        <v>32</v>
      </c>
      <c r="B22" s="6" t="s">
        <v>33</v>
      </c>
      <c r="C22" s="7">
        <f t="shared" si="0"/>
        <v>2200652</v>
      </c>
      <c r="D22" s="7">
        <f>D23</f>
        <v>2200652</v>
      </c>
      <c r="E22" s="7">
        <v>0</v>
      </c>
      <c r="F22" s="7">
        <v>0</v>
      </c>
    </row>
    <row r="23" spans="1:6" ht="38.25">
      <c r="A23" s="9" t="s">
        <v>34</v>
      </c>
      <c r="B23" s="10" t="s">
        <v>35</v>
      </c>
      <c r="C23" s="7">
        <f t="shared" si="0"/>
        <v>2200652</v>
      </c>
      <c r="D23" s="11">
        <f>1100000+1100652</f>
        <v>2200652</v>
      </c>
      <c r="E23" s="11">
        <v>0</v>
      </c>
      <c r="F23" s="11">
        <v>0</v>
      </c>
    </row>
    <row r="24" spans="1:6" ht="12.75">
      <c r="A24" s="5" t="s">
        <v>36</v>
      </c>
      <c r="B24" s="6" t="s">
        <v>37</v>
      </c>
      <c r="C24" s="7">
        <f t="shared" si="0"/>
        <v>314000</v>
      </c>
      <c r="D24" s="7">
        <f>D25+D27+D29</f>
        <v>314000</v>
      </c>
      <c r="E24" s="7">
        <v>0</v>
      </c>
      <c r="F24" s="7">
        <v>0</v>
      </c>
    </row>
    <row r="25" spans="1:6" ht="25.5">
      <c r="A25" s="5" t="s">
        <v>38</v>
      </c>
      <c r="B25" s="6" t="s">
        <v>39</v>
      </c>
      <c r="C25" s="7">
        <f t="shared" si="0"/>
        <v>1000</v>
      </c>
      <c r="D25" s="7">
        <f>D26</f>
        <v>1000</v>
      </c>
      <c r="E25" s="7">
        <v>0</v>
      </c>
      <c r="F25" s="7">
        <v>0</v>
      </c>
    </row>
    <row r="26" spans="1:6" ht="12.75">
      <c r="A26" s="9" t="s">
        <v>40</v>
      </c>
      <c r="B26" s="10" t="s">
        <v>41</v>
      </c>
      <c r="C26" s="7">
        <f t="shared" si="0"/>
        <v>1000</v>
      </c>
      <c r="D26" s="11">
        <v>1000</v>
      </c>
      <c r="E26" s="11">
        <v>0</v>
      </c>
      <c r="F26" s="11">
        <v>0</v>
      </c>
    </row>
    <row r="27" spans="1:6" ht="38.25">
      <c r="A27" s="5" t="s">
        <v>42</v>
      </c>
      <c r="B27" s="6" t="s">
        <v>43</v>
      </c>
      <c r="C27" s="7">
        <f t="shared" si="0"/>
        <v>3000</v>
      </c>
      <c r="D27" s="7">
        <f>D28</f>
        <v>3000</v>
      </c>
      <c r="E27" s="7">
        <v>0</v>
      </c>
      <c r="F27" s="7">
        <v>0</v>
      </c>
    </row>
    <row r="28" spans="1:6" ht="12.75">
      <c r="A28" s="9" t="s">
        <v>44</v>
      </c>
      <c r="B28" s="10" t="s">
        <v>41</v>
      </c>
      <c r="C28" s="7">
        <f t="shared" si="0"/>
        <v>3000</v>
      </c>
      <c r="D28" s="11">
        <v>3000</v>
      </c>
      <c r="E28" s="11">
        <v>0</v>
      </c>
      <c r="F28" s="11">
        <v>0</v>
      </c>
    </row>
    <row r="29" spans="1:6" ht="38.25">
      <c r="A29" s="9" t="s">
        <v>45</v>
      </c>
      <c r="B29" s="10" t="s">
        <v>46</v>
      </c>
      <c r="C29" s="7">
        <f t="shared" si="0"/>
        <v>310000</v>
      </c>
      <c r="D29" s="11">
        <v>310000</v>
      </c>
      <c r="E29" s="11">
        <v>0</v>
      </c>
      <c r="F29" s="11">
        <v>0</v>
      </c>
    </row>
    <row r="30" spans="1:6" ht="38.25">
      <c r="A30" s="5" t="s">
        <v>47</v>
      </c>
      <c r="B30" s="6" t="s">
        <v>48</v>
      </c>
      <c r="C30" s="7">
        <f t="shared" si="0"/>
        <v>18463000</v>
      </c>
      <c r="D30" s="7">
        <f>D31+D40</f>
        <v>18463000</v>
      </c>
      <c r="E30" s="7">
        <v>0</v>
      </c>
      <c r="F30" s="7">
        <v>0</v>
      </c>
    </row>
    <row r="31" spans="1:6" ht="12.75">
      <c r="A31" s="5" t="s">
        <v>49</v>
      </c>
      <c r="B31" s="6" t="s">
        <v>50</v>
      </c>
      <c r="C31" s="7">
        <f t="shared" si="0"/>
        <v>12813000</v>
      </c>
      <c r="D31" s="7">
        <f>SUM(D32:D39)</f>
        <v>12813000</v>
      </c>
      <c r="E31" s="7">
        <v>0</v>
      </c>
      <c r="F31" s="7">
        <v>0</v>
      </c>
    </row>
    <row r="32" spans="1:6" ht="51">
      <c r="A32" s="9" t="s">
        <v>51</v>
      </c>
      <c r="B32" s="10" t="s">
        <v>52</v>
      </c>
      <c r="C32" s="7">
        <f t="shared" si="0"/>
        <v>15000</v>
      </c>
      <c r="D32" s="11">
        <v>15000</v>
      </c>
      <c r="E32" s="11">
        <v>0</v>
      </c>
      <c r="F32" s="11">
        <v>0</v>
      </c>
    </row>
    <row r="33" spans="1:6" ht="51">
      <c r="A33" s="9" t="s">
        <v>53</v>
      </c>
      <c r="B33" s="10" t="s">
        <v>54</v>
      </c>
      <c r="C33" s="7">
        <f t="shared" si="0"/>
        <v>100000</v>
      </c>
      <c r="D33" s="11">
        <v>100000</v>
      </c>
      <c r="E33" s="11">
        <v>0</v>
      </c>
      <c r="F33" s="11">
        <v>0</v>
      </c>
    </row>
    <row r="34" spans="1:6" ht="51">
      <c r="A34" s="9" t="s">
        <v>55</v>
      </c>
      <c r="B34" s="10" t="s">
        <v>56</v>
      </c>
      <c r="C34" s="7">
        <f t="shared" si="0"/>
        <v>48000</v>
      </c>
      <c r="D34" s="11">
        <v>48000</v>
      </c>
      <c r="E34" s="11">
        <v>0</v>
      </c>
      <c r="F34" s="11">
        <v>0</v>
      </c>
    </row>
    <row r="35" spans="1:6" ht="51">
      <c r="A35" s="9" t="s">
        <v>57</v>
      </c>
      <c r="B35" s="10" t="s">
        <v>58</v>
      </c>
      <c r="C35" s="7">
        <f t="shared" si="0"/>
        <v>8500000</v>
      </c>
      <c r="D35" s="11">
        <v>8500000</v>
      </c>
      <c r="E35" s="11">
        <v>0</v>
      </c>
      <c r="F35" s="11">
        <v>0</v>
      </c>
    </row>
    <row r="36" spans="1:6" ht="12.75">
      <c r="A36" s="9" t="s">
        <v>59</v>
      </c>
      <c r="B36" s="10" t="s">
        <v>60</v>
      </c>
      <c r="C36" s="7">
        <f t="shared" si="0"/>
        <v>1650000</v>
      </c>
      <c r="D36" s="11">
        <v>1650000</v>
      </c>
      <c r="E36" s="11">
        <v>0</v>
      </c>
      <c r="F36" s="11">
        <v>0</v>
      </c>
    </row>
    <row r="37" spans="1:6" ht="12.75">
      <c r="A37" s="9" t="s">
        <v>61</v>
      </c>
      <c r="B37" s="10" t="s">
        <v>62</v>
      </c>
      <c r="C37" s="7">
        <f t="shared" si="0"/>
        <v>1490000</v>
      </c>
      <c r="D37" s="11">
        <v>1490000</v>
      </c>
      <c r="E37" s="11">
        <v>0</v>
      </c>
      <c r="F37" s="11">
        <v>0</v>
      </c>
    </row>
    <row r="38" spans="1:6" ht="12.75">
      <c r="A38" s="9" t="s">
        <v>63</v>
      </c>
      <c r="B38" s="10" t="s">
        <v>64</v>
      </c>
      <c r="C38" s="7">
        <f t="shared" si="0"/>
        <v>860000</v>
      </c>
      <c r="D38" s="11">
        <v>860000</v>
      </c>
      <c r="E38" s="11">
        <v>0</v>
      </c>
      <c r="F38" s="11">
        <v>0</v>
      </c>
    </row>
    <row r="39" spans="1:6" ht="12.75">
      <c r="A39" s="9" t="s">
        <v>65</v>
      </c>
      <c r="B39" s="10" t="s">
        <v>66</v>
      </c>
      <c r="C39" s="7">
        <f t="shared" si="0"/>
        <v>150000</v>
      </c>
      <c r="D39" s="11">
        <v>150000</v>
      </c>
      <c r="E39" s="11">
        <v>0</v>
      </c>
      <c r="F39" s="11">
        <v>0</v>
      </c>
    </row>
    <row r="40" spans="1:6" ht="12.75">
      <c r="A40" s="5" t="s">
        <v>67</v>
      </c>
      <c r="B40" s="6" t="s">
        <v>68</v>
      </c>
      <c r="C40" s="7">
        <f t="shared" si="0"/>
        <v>5650000</v>
      </c>
      <c r="D40" s="7">
        <f>D41+D42+D43</f>
        <v>5650000</v>
      </c>
      <c r="E40" s="7">
        <v>0</v>
      </c>
      <c r="F40" s="7">
        <v>0</v>
      </c>
    </row>
    <row r="41" spans="1:6" ht="12.75">
      <c r="A41" s="9" t="s">
        <v>69</v>
      </c>
      <c r="B41" s="10" t="s">
        <v>70</v>
      </c>
      <c r="C41" s="7">
        <f t="shared" si="0"/>
        <v>700000</v>
      </c>
      <c r="D41" s="11">
        <v>700000</v>
      </c>
      <c r="E41" s="11">
        <v>0</v>
      </c>
      <c r="F41" s="11">
        <v>0</v>
      </c>
    </row>
    <row r="42" spans="1:6" ht="12.75">
      <c r="A42" s="9" t="s">
        <v>71</v>
      </c>
      <c r="B42" s="10" t="s">
        <v>72</v>
      </c>
      <c r="C42" s="7">
        <f t="shared" si="0"/>
        <v>2600000</v>
      </c>
      <c r="D42" s="11">
        <v>2600000</v>
      </c>
      <c r="E42" s="11">
        <v>0</v>
      </c>
      <c r="F42" s="11">
        <v>0</v>
      </c>
    </row>
    <row r="43" spans="1:6" ht="63.75">
      <c r="A43" s="9" t="s">
        <v>73</v>
      </c>
      <c r="B43" s="10" t="s">
        <v>74</v>
      </c>
      <c r="C43" s="7">
        <f t="shared" si="0"/>
        <v>2350000</v>
      </c>
      <c r="D43" s="11">
        <v>2350000</v>
      </c>
      <c r="E43" s="11">
        <v>0</v>
      </c>
      <c r="F43" s="11">
        <v>0</v>
      </c>
    </row>
    <row r="44" spans="1:6" ht="12.75">
      <c r="A44" s="5" t="s">
        <v>75</v>
      </c>
      <c r="B44" s="6" t="s">
        <v>76</v>
      </c>
      <c r="C44" s="7">
        <f t="shared" si="0"/>
        <v>8594395</v>
      </c>
      <c r="D44" s="7">
        <v>0</v>
      </c>
      <c r="E44" s="7">
        <f>E45</f>
        <v>8594395</v>
      </c>
      <c r="F44" s="7">
        <v>0</v>
      </c>
    </row>
    <row r="45" spans="1:6" ht="12.75">
      <c r="A45" s="5" t="s">
        <v>77</v>
      </c>
      <c r="B45" s="6" t="s">
        <v>78</v>
      </c>
      <c r="C45" s="7">
        <f t="shared" si="0"/>
        <v>8594395</v>
      </c>
      <c r="D45" s="7">
        <v>0</v>
      </c>
      <c r="E45" s="7">
        <f>E46+E47+E48</f>
        <v>8594395</v>
      </c>
      <c r="F45" s="7">
        <v>0</v>
      </c>
    </row>
    <row r="46" spans="1:6" ht="63.75">
      <c r="A46" s="9" t="s">
        <v>79</v>
      </c>
      <c r="B46" s="10" t="s">
        <v>80</v>
      </c>
      <c r="C46" s="7">
        <f t="shared" si="0"/>
        <v>1497850</v>
      </c>
      <c r="D46" s="11">
        <v>0</v>
      </c>
      <c r="E46" s="11">
        <v>1497850</v>
      </c>
      <c r="F46" s="11">
        <v>0</v>
      </c>
    </row>
    <row r="47" spans="1:6" ht="25.5">
      <c r="A47" s="9" t="s">
        <v>81</v>
      </c>
      <c r="B47" s="10" t="s">
        <v>82</v>
      </c>
      <c r="C47" s="7">
        <f t="shared" si="0"/>
        <v>345000</v>
      </c>
      <c r="D47" s="11">
        <v>0</v>
      </c>
      <c r="E47" s="11">
        <v>345000</v>
      </c>
      <c r="F47" s="11">
        <v>0</v>
      </c>
    </row>
    <row r="48" spans="1:6" ht="51">
      <c r="A48" s="9" t="s">
        <v>83</v>
      </c>
      <c r="B48" s="10" t="s">
        <v>84</v>
      </c>
      <c r="C48" s="7">
        <f t="shared" si="0"/>
        <v>6751545</v>
      </c>
      <c r="D48" s="11">
        <v>0</v>
      </c>
      <c r="E48" s="11">
        <v>6751545</v>
      </c>
      <c r="F48" s="11">
        <v>0</v>
      </c>
    </row>
    <row r="49" spans="1:8" ht="12.75">
      <c r="A49" s="5" t="s">
        <v>85</v>
      </c>
      <c r="B49" s="6" t="s">
        <v>86</v>
      </c>
      <c r="C49" s="7">
        <f t="shared" si="0"/>
        <v>586826</v>
      </c>
      <c r="D49" s="7">
        <f>D50+D53</f>
        <v>46850</v>
      </c>
      <c r="E49" s="7">
        <f>E50+E53+E61</f>
        <v>539976</v>
      </c>
      <c r="F49" s="7">
        <v>0</v>
      </c>
      <c r="H49" s="8"/>
    </row>
    <row r="50" spans="1:6" ht="25.5">
      <c r="A50" s="5" t="s">
        <v>87</v>
      </c>
      <c r="B50" s="6" t="s">
        <v>88</v>
      </c>
      <c r="C50" s="7">
        <f t="shared" si="0"/>
        <v>5000</v>
      </c>
      <c r="D50" s="7">
        <f>D51</f>
        <v>5000</v>
      </c>
      <c r="E50" s="7">
        <v>0</v>
      </c>
      <c r="F50" s="7">
        <v>0</v>
      </c>
    </row>
    <row r="51" spans="1:6" ht="12.75">
      <c r="A51" s="5" t="s">
        <v>89</v>
      </c>
      <c r="B51" s="6" t="s">
        <v>90</v>
      </c>
      <c r="C51" s="7">
        <f t="shared" si="0"/>
        <v>5000</v>
      </c>
      <c r="D51" s="7">
        <f>D52</f>
        <v>5000</v>
      </c>
      <c r="E51" s="7">
        <v>0</v>
      </c>
      <c r="F51" s="7">
        <v>0</v>
      </c>
    </row>
    <row r="52" spans="1:6" ht="12.75">
      <c r="A52" s="9" t="s">
        <v>91</v>
      </c>
      <c r="B52" s="10" t="s">
        <v>92</v>
      </c>
      <c r="C52" s="7">
        <f t="shared" si="0"/>
        <v>5000</v>
      </c>
      <c r="D52" s="11">
        <v>5000</v>
      </c>
      <c r="E52" s="11">
        <v>0</v>
      </c>
      <c r="F52" s="11">
        <v>0</v>
      </c>
    </row>
    <row r="53" spans="1:6" ht="25.5">
      <c r="A53" s="5" t="s">
        <v>93</v>
      </c>
      <c r="B53" s="6" t="s">
        <v>94</v>
      </c>
      <c r="C53" s="7">
        <f t="shared" si="0"/>
        <v>41850</v>
      </c>
      <c r="D53" s="7">
        <v>41850</v>
      </c>
      <c r="E53" s="7">
        <v>0</v>
      </c>
      <c r="F53" s="7">
        <v>0</v>
      </c>
    </row>
    <row r="54" spans="1:6" ht="12.75">
      <c r="A54" s="5" t="s">
        <v>95</v>
      </c>
      <c r="B54" s="6" t="s">
        <v>96</v>
      </c>
      <c r="C54" s="7">
        <f t="shared" si="0"/>
        <v>5000</v>
      </c>
      <c r="D54" s="7">
        <f>D55</f>
        <v>5000</v>
      </c>
      <c r="E54" s="7">
        <v>0</v>
      </c>
      <c r="F54" s="7">
        <v>0</v>
      </c>
    </row>
    <row r="55" spans="1:6" ht="12.75">
      <c r="A55" s="9" t="s">
        <v>97</v>
      </c>
      <c r="B55" s="10" t="s">
        <v>98</v>
      </c>
      <c r="C55" s="7">
        <f t="shared" si="0"/>
        <v>5000</v>
      </c>
      <c r="D55" s="11">
        <v>5000</v>
      </c>
      <c r="E55" s="11">
        <v>0</v>
      </c>
      <c r="F55" s="11">
        <v>0</v>
      </c>
    </row>
    <row r="56" spans="1:6" ht="38.25">
      <c r="A56" s="5" t="s">
        <v>99</v>
      </c>
      <c r="B56" s="6" t="s">
        <v>100</v>
      </c>
      <c r="C56" s="7">
        <f t="shared" si="0"/>
        <v>32650</v>
      </c>
      <c r="D56" s="7">
        <f>D57</f>
        <v>32650</v>
      </c>
      <c r="E56" s="7">
        <v>0</v>
      </c>
      <c r="F56" s="7">
        <v>0</v>
      </c>
    </row>
    <row r="57" spans="1:6" ht="59.25" customHeight="1">
      <c r="A57" s="9" t="s">
        <v>101</v>
      </c>
      <c r="B57" s="10" t="s">
        <v>142</v>
      </c>
      <c r="C57" s="7">
        <f t="shared" si="0"/>
        <v>32650</v>
      </c>
      <c r="D57" s="11">
        <v>32650</v>
      </c>
      <c r="E57" s="11">
        <v>0</v>
      </c>
      <c r="F57" s="11">
        <v>0</v>
      </c>
    </row>
    <row r="58" spans="1:6" ht="12.75">
      <c r="A58" s="5" t="s">
        <v>102</v>
      </c>
      <c r="B58" s="6" t="s">
        <v>103</v>
      </c>
      <c r="C58" s="7">
        <f t="shared" si="0"/>
        <v>4200</v>
      </c>
      <c r="D58" s="7">
        <f>D59+D60</f>
        <v>4200</v>
      </c>
      <c r="E58" s="7">
        <v>0</v>
      </c>
      <c r="F58" s="7">
        <v>0</v>
      </c>
    </row>
    <row r="59" spans="1:6" ht="51">
      <c r="A59" s="9" t="s">
        <v>104</v>
      </c>
      <c r="B59" s="10" t="s">
        <v>105</v>
      </c>
      <c r="C59" s="7">
        <f t="shared" si="0"/>
        <v>1550</v>
      </c>
      <c r="D59" s="11">
        <v>1550</v>
      </c>
      <c r="E59" s="11">
        <v>0</v>
      </c>
      <c r="F59" s="11">
        <v>0</v>
      </c>
    </row>
    <row r="60" spans="1:6" ht="38.25">
      <c r="A60" s="9" t="s">
        <v>106</v>
      </c>
      <c r="B60" s="10" t="s">
        <v>107</v>
      </c>
      <c r="C60" s="7">
        <f t="shared" si="0"/>
        <v>2650</v>
      </c>
      <c r="D60" s="11">
        <v>2650</v>
      </c>
      <c r="E60" s="11">
        <v>0</v>
      </c>
      <c r="F60" s="11">
        <v>0</v>
      </c>
    </row>
    <row r="61" spans="1:6" ht="12.75">
      <c r="A61" s="5" t="s">
        <v>108</v>
      </c>
      <c r="B61" s="6" t="s">
        <v>109</v>
      </c>
      <c r="C61" s="7">
        <f t="shared" si="0"/>
        <v>539976</v>
      </c>
      <c r="D61" s="7">
        <v>0</v>
      </c>
      <c r="E61" s="7">
        <f>E62</f>
        <v>539976</v>
      </c>
      <c r="F61" s="7">
        <v>0</v>
      </c>
    </row>
    <row r="62" spans="1:6" ht="38.25">
      <c r="A62" s="5" t="s">
        <v>110</v>
      </c>
      <c r="B62" s="6" t="s">
        <v>111</v>
      </c>
      <c r="C62" s="7">
        <f t="shared" si="0"/>
        <v>539976</v>
      </c>
      <c r="D62" s="7">
        <v>0</v>
      </c>
      <c r="E62" s="7">
        <f>E63</f>
        <v>539976</v>
      </c>
      <c r="F62" s="7">
        <v>0</v>
      </c>
    </row>
    <row r="63" spans="1:6" ht="25.5">
      <c r="A63" s="9" t="s">
        <v>112</v>
      </c>
      <c r="B63" s="10" t="s">
        <v>113</v>
      </c>
      <c r="C63" s="7">
        <f t="shared" si="0"/>
        <v>539976</v>
      </c>
      <c r="D63" s="11">
        <v>0</v>
      </c>
      <c r="E63" s="11">
        <v>539976</v>
      </c>
      <c r="F63" s="11">
        <v>0</v>
      </c>
    </row>
    <row r="64" spans="1:6" ht="25.5">
      <c r="A64" s="5"/>
      <c r="B64" s="6" t="s">
        <v>114</v>
      </c>
      <c r="C64" s="7">
        <f t="shared" si="0"/>
        <v>135852066</v>
      </c>
      <c r="D64" s="7">
        <f>D12+D49</f>
        <v>126717695</v>
      </c>
      <c r="E64" s="7">
        <f>E12+E49</f>
        <v>9134371</v>
      </c>
      <c r="F64" s="7">
        <v>0</v>
      </c>
    </row>
    <row r="65" spans="1:6" ht="12.75">
      <c r="A65" s="5" t="s">
        <v>115</v>
      </c>
      <c r="B65" s="6" t="s">
        <v>116</v>
      </c>
      <c r="C65" s="7">
        <f t="shared" si="0"/>
        <v>35235521</v>
      </c>
      <c r="D65" s="7">
        <f>D66</f>
        <v>35235521</v>
      </c>
      <c r="E65" s="7">
        <v>0</v>
      </c>
      <c r="F65" s="7">
        <v>0</v>
      </c>
    </row>
    <row r="66" spans="1:6" ht="12.75">
      <c r="A66" s="5" t="s">
        <v>117</v>
      </c>
      <c r="B66" s="6" t="s">
        <v>118</v>
      </c>
      <c r="C66" s="7">
        <f t="shared" si="0"/>
        <v>35235521</v>
      </c>
      <c r="D66" s="7">
        <f>D67+D70+D72</f>
        <v>35235521</v>
      </c>
      <c r="E66" s="7">
        <v>0</v>
      </c>
      <c r="F66" s="7">
        <v>0</v>
      </c>
    </row>
    <row r="67" spans="1:9" ht="25.5">
      <c r="A67" s="5" t="s">
        <v>119</v>
      </c>
      <c r="B67" s="6" t="s">
        <v>120</v>
      </c>
      <c r="C67" s="7">
        <f>D67+E67</f>
        <v>29754133</v>
      </c>
      <c r="D67" s="7">
        <f>D68+D69</f>
        <v>29754133</v>
      </c>
      <c r="E67" s="7">
        <v>0</v>
      </c>
      <c r="F67" s="7">
        <v>0</v>
      </c>
      <c r="I67" s="8">
        <f>D68+D69+D73+D74+D76+D78</f>
        <v>31298841</v>
      </c>
    </row>
    <row r="68" spans="1:6" ht="25.5">
      <c r="A68" s="9" t="s">
        <v>121</v>
      </c>
      <c r="B68" s="10" t="s">
        <v>122</v>
      </c>
      <c r="C68" s="7">
        <f t="shared" si="0"/>
        <v>25627400</v>
      </c>
      <c r="D68" s="11">
        <v>25627400</v>
      </c>
      <c r="E68" s="11">
        <v>0</v>
      </c>
      <c r="F68" s="11">
        <v>0</v>
      </c>
    </row>
    <row r="69" spans="1:6" ht="64.5" customHeight="1">
      <c r="A69" s="17">
        <v>41034500</v>
      </c>
      <c r="B69" s="10" t="s">
        <v>143</v>
      </c>
      <c r="C69" s="7">
        <f t="shared" si="0"/>
        <v>4126733</v>
      </c>
      <c r="D69" s="11">
        <f>1565200+561533+2000000</f>
        <v>4126733</v>
      </c>
      <c r="E69" s="11"/>
      <c r="F69" s="11"/>
    </row>
    <row r="70" spans="1:6" ht="25.5">
      <c r="A70" s="5" t="s">
        <v>123</v>
      </c>
      <c r="B70" s="6" t="s">
        <v>124</v>
      </c>
      <c r="C70" s="7">
        <f t="shared" si="0"/>
        <v>731100</v>
      </c>
      <c r="D70" s="7">
        <f>D71</f>
        <v>731100</v>
      </c>
      <c r="E70" s="7">
        <v>0</v>
      </c>
      <c r="F70" s="7">
        <v>0</v>
      </c>
    </row>
    <row r="71" spans="1:6" ht="63.75">
      <c r="A71" s="9" t="s">
        <v>125</v>
      </c>
      <c r="B71" s="10" t="s">
        <v>126</v>
      </c>
      <c r="C71" s="7">
        <f t="shared" si="0"/>
        <v>731100</v>
      </c>
      <c r="D71" s="11">
        <v>731100</v>
      </c>
      <c r="E71" s="11">
        <v>0</v>
      </c>
      <c r="F71" s="11">
        <v>0</v>
      </c>
    </row>
    <row r="72" spans="1:6" ht="25.5">
      <c r="A72" s="5" t="s">
        <v>127</v>
      </c>
      <c r="B72" s="6" t="s">
        <v>128</v>
      </c>
      <c r="C72" s="7">
        <f t="shared" si="0"/>
        <v>4750288</v>
      </c>
      <c r="D72" s="7">
        <f>SUM(D73:D78)</f>
        <v>4750288</v>
      </c>
      <c r="E72" s="7">
        <v>0</v>
      </c>
      <c r="F72" s="7">
        <v>0</v>
      </c>
    </row>
    <row r="73" spans="1:6" ht="38.25">
      <c r="A73" s="9" t="s">
        <v>129</v>
      </c>
      <c r="B73" s="10" t="s">
        <v>130</v>
      </c>
      <c r="C73" s="7">
        <f t="shared" si="0"/>
        <v>1124276</v>
      </c>
      <c r="D73" s="11">
        <f>1499035-374759</f>
        <v>1124276</v>
      </c>
      <c r="E73" s="11">
        <v>0</v>
      </c>
      <c r="F73" s="11">
        <v>0</v>
      </c>
    </row>
    <row r="74" spans="1:6" ht="51">
      <c r="A74" s="9" t="s">
        <v>131</v>
      </c>
      <c r="B74" s="10" t="s">
        <v>132</v>
      </c>
      <c r="C74" s="7">
        <f t="shared" si="0"/>
        <v>199115</v>
      </c>
      <c r="D74" s="11">
        <v>199115</v>
      </c>
      <c r="E74" s="11">
        <v>0</v>
      </c>
      <c r="F74" s="11">
        <v>0</v>
      </c>
    </row>
    <row r="75" spans="1:6" ht="63.75">
      <c r="A75" s="17">
        <v>41051400</v>
      </c>
      <c r="B75" s="10" t="s">
        <v>147</v>
      </c>
      <c r="C75" s="7">
        <f t="shared" si="0"/>
        <v>368952</v>
      </c>
      <c r="D75" s="11">
        <v>368952</v>
      </c>
      <c r="E75" s="11"/>
      <c r="F75" s="11"/>
    </row>
    <row r="76" spans="1:6" ht="63.75">
      <c r="A76" s="9" t="s">
        <v>133</v>
      </c>
      <c r="B76" s="10" t="s">
        <v>134</v>
      </c>
      <c r="C76" s="7">
        <f t="shared" si="0"/>
        <v>137617</v>
      </c>
      <c r="D76" s="11">
        <v>137617</v>
      </c>
      <c r="E76" s="11">
        <v>0</v>
      </c>
      <c r="F76" s="11">
        <v>0</v>
      </c>
    </row>
    <row r="77" spans="1:6" ht="12.75">
      <c r="A77" s="9" t="s">
        <v>135</v>
      </c>
      <c r="B77" s="10" t="s">
        <v>136</v>
      </c>
      <c r="C77" s="7">
        <f>D77+E77</f>
        <v>2836628</v>
      </c>
      <c r="D77" s="11">
        <f>2696378+96912+5246+52116-14024</f>
        <v>2836628</v>
      </c>
      <c r="E77" s="11">
        <v>0</v>
      </c>
      <c r="F77" s="11">
        <v>0</v>
      </c>
    </row>
    <row r="78" spans="1:6" ht="51">
      <c r="A78" s="9" t="s">
        <v>137</v>
      </c>
      <c r="B78" s="10" t="s">
        <v>138</v>
      </c>
      <c r="C78" s="7">
        <f>D78+E78</f>
        <v>83700</v>
      </c>
      <c r="D78" s="11">
        <f>55800+27900</f>
        <v>83700</v>
      </c>
      <c r="E78" s="11">
        <v>0</v>
      </c>
      <c r="F78" s="11">
        <v>0</v>
      </c>
    </row>
    <row r="79" spans="1:6" ht="12.75">
      <c r="A79" s="12"/>
      <c r="B79" s="12"/>
      <c r="C79" s="7">
        <f>D79+E79</f>
        <v>0</v>
      </c>
      <c r="D79" s="13"/>
      <c r="E79" s="13"/>
      <c r="F79" s="13"/>
    </row>
    <row r="80" spans="1:11" ht="12.75">
      <c r="A80" s="14" t="s">
        <v>140</v>
      </c>
      <c r="B80" s="15" t="s">
        <v>139</v>
      </c>
      <c r="C80" s="7">
        <f>D80+E80</f>
        <v>171087587</v>
      </c>
      <c r="D80" s="16">
        <f>D64+D65</f>
        <v>161953216</v>
      </c>
      <c r="E80" s="16">
        <f>E64+E65</f>
        <v>9134371</v>
      </c>
      <c r="F80" s="16">
        <v>0</v>
      </c>
      <c r="I80" s="8"/>
      <c r="K80" s="8"/>
    </row>
    <row r="82" spans="1:6" ht="15.75">
      <c r="A82" s="18" t="s">
        <v>144</v>
      </c>
      <c r="B82" s="18"/>
      <c r="C82" s="18"/>
      <c r="D82" s="18"/>
      <c r="E82" s="18"/>
      <c r="F82" s="18"/>
    </row>
  </sheetData>
  <sheetProtection/>
  <mergeCells count="9">
    <mergeCell ref="A82:F82"/>
    <mergeCell ref="A5:F5"/>
    <mergeCell ref="A8:A10"/>
    <mergeCell ref="B8:B10"/>
    <mergeCell ref="C8:C10"/>
    <mergeCell ref="D8:D10"/>
    <mergeCell ref="E8:F8"/>
    <mergeCell ref="E9:E10"/>
    <mergeCell ref="F9:F10"/>
  </mergeCells>
  <printOptions horizontalCentered="1"/>
  <pageMargins left="0.7874015748031497" right="0.3937007874015748" top="0.3937007874015748" bottom="0.3937007874015748" header="0.1968503937007874" footer="0"/>
  <pageSetup fitToHeight="500" fitToWidth="1" horizontalDpi="600" verticalDpi="600" orientation="portrait" paperSize="9" scale="9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2021-07-19T11:27:21Z</cp:lastPrinted>
  <dcterms:created xsi:type="dcterms:W3CDTF">2021-04-30T08:27:29Z</dcterms:created>
  <dcterms:modified xsi:type="dcterms:W3CDTF">2021-11-02T06:21:25Z</dcterms:modified>
  <cp:category/>
  <cp:version/>
  <cp:contentType/>
  <cp:contentStatus/>
</cp:coreProperties>
</file>