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4355"/>
  </bookViews>
  <sheets>
    <sheet name="Лист1" sheetId="1" r:id="rId1"/>
  </sheets>
  <definedNames>
    <definedName name="_xlnm.Print_Titles" localSheetId="0">Лист1!$8:$11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/>
  <c r="D41"/>
  <c r="D77"/>
  <c r="C74" l="1"/>
  <c r="D81" l="1"/>
  <c r="D79"/>
  <c r="D75"/>
  <c r="D20"/>
  <c r="C75" l="1"/>
  <c r="D73"/>
  <c r="D72"/>
  <c r="C28"/>
  <c r="C26"/>
  <c r="E73"/>
  <c r="E70" s="1"/>
  <c r="E69" s="1"/>
  <c r="F73"/>
  <c r="F70" s="1"/>
  <c r="F69" s="1"/>
  <c r="C76"/>
  <c r="C77"/>
  <c r="D40"/>
  <c r="D37"/>
  <c r="D43"/>
  <c r="C73" l="1"/>
  <c r="D16"/>
  <c r="D53" l="1"/>
  <c r="D45"/>
  <c r="D44"/>
  <c r="C20" l="1"/>
  <c r="D71" l="1"/>
  <c r="F51"/>
  <c r="E66"/>
  <c r="C66" s="1"/>
  <c r="C67"/>
  <c r="E65" l="1"/>
  <c r="D55"/>
  <c r="C65" l="1"/>
  <c r="E51"/>
  <c r="C61"/>
  <c r="D60"/>
  <c r="C60" s="1"/>
  <c r="D33"/>
  <c r="C35"/>
  <c r="D25"/>
  <c r="C25" s="1"/>
  <c r="D27"/>
  <c r="C27" s="1"/>
  <c r="D14"/>
  <c r="C18"/>
  <c r="D19" l="1"/>
  <c r="F12"/>
  <c r="F68" s="1"/>
  <c r="E47"/>
  <c r="E46" s="1"/>
  <c r="E12" s="1"/>
  <c r="E68" s="1"/>
  <c r="D78" l="1"/>
  <c r="E82"/>
  <c r="F82"/>
  <c r="D62"/>
  <c r="C59"/>
  <c r="D13"/>
  <c r="D22"/>
  <c r="D21" s="1"/>
  <c r="D29"/>
  <c r="D24" s="1"/>
  <c r="D42"/>
  <c r="D32" s="1"/>
  <c r="D58"/>
  <c r="E53"/>
  <c r="F53"/>
  <c r="C54"/>
  <c r="D52"/>
  <c r="E19"/>
  <c r="F19"/>
  <c r="C81"/>
  <c r="C80"/>
  <c r="C79"/>
  <c r="C78" l="1"/>
  <c r="D70"/>
  <c r="D69" s="1"/>
  <c r="D57"/>
  <c r="D51" s="1"/>
  <c r="C51" s="1"/>
  <c r="C53"/>
  <c r="D12"/>
  <c r="C19"/>
  <c r="C72"/>
  <c r="C71"/>
  <c r="C64"/>
  <c r="C63"/>
  <c r="C62"/>
  <c r="C58"/>
  <c r="C56"/>
  <c r="C55"/>
  <c r="C52"/>
  <c r="C50"/>
  <c r="C49"/>
  <c r="C48"/>
  <c r="C47"/>
  <c r="C46"/>
  <c r="C45"/>
  <c r="C44"/>
  <c r="C43"/>
  <c r="C42"/>
  <c r="C41"/>
  <c r="C40"/>
  <c r="C39"/>
  <c r="C38"/>
  <c r="C37"/>
  <c r="C36"/>
  <c r="C34"/>
  <c r="C33"/>
  <c r="C32"/>
  <c r="C31"/>
  <c r="C30"/>
  <c r="C29"/>
  <c r="C24"/>
  <c r="C23"/>
  <c r="C22"/>
  <c r="C21"/>
  <c r="C17"/>
  <c r="C16"/>
  <c r="C15"/>
  <c r="C14"/>
  <c r="C13"/>
  <c r="C69" l="1"/>
  <c r="C57"/>
  <c r="D68"/>
  <c r="C68" s="1"/>
  <c r="C12"/>
  <c r="C70"/>
  <c r="D82" l="1"/>
  <c r="C82" s="1"/>
</calcChain>
</file>

<file path=xl/sharedStrings.xml><?xml version="1.0" encoding="utf-8"?>
<sst xmlns="http://schemas.openxmlformats.org/spreadsheetml/2006/main" count="91" uniqueCount="89">
  <si>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</si>
  <si>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</si>
  <si>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</si>
  <si>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</si>
  <si>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</si>
  <si>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</si>
  <si>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</si>
  <si>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</si>
  <si>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</si>
  <si>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</si>
  <si>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</si>
  <si>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</si>
  <si>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</si>
  <si>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</si>
  <si>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</si>
  <si>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</si>
  <si>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</si>
  <si>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</si>
  <si>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</si>
  <si>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</si>
  <si>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</si>
  <si>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</si>
  <si>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</si>
  <si>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</si>
  <si>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</si>
  <si>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</si>
  <si>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</si>
  <si>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</si>
  <si>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</si>
  <si>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</si>
  <si>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</si>
  <si>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</si>
  <si>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</si>
  <si>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</si>
  <si>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</si>
  <si>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</si>
  <si>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</si>
  <si>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</si>
  <si>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</si>
  <si>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</si>
  <si>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</si>
  <si>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</si>
  <si>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</si>
  <si>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</si>
  <si>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</si>
  <si>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</si>
  <si>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</si>
  <si>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</si>
  <si>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</si>
  <si>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</si>
  <si>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</si>
  <si>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</si>
  <si>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</si>
  <si>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Субвенції з державного бюджету місцевим бюджетам</t>
  </si>
  <si>
    <t>Освітня субвенція з державного бюджету місцевим бюджетам</t>
  </si>
  <si>
    <t>Разом доходів</t>
  </si>
  <si>
    <t>X</t>
  </si>
  <si>
    <t>1451200000</t>
  </si>
  <si>
    <t>(код бюджету)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</si>
  <si>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</si>
  <si>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</si>
  <si>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до рішення  Галицинівської сільської  ради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</si>
  <si>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</si>
  <si>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</si>
  <si>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</si>
  <si>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</si>
  <si>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</si>
  <si>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</si>
  <si>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</si>
  <si>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</si>
  <si>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Податок на доходи фізичних осіб у вигляді мінімального податкового зобов`язання, що підлягає сплаті фізичними особами</t>
  </si>
  <si>
    <t>Пальне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</si>
  <si>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</si>
  <si>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22080000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</si>
  <si>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</si>
  <si>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</si>
  <si>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</si>
  <si>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</si>
  <si>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</si>
  <si>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</si>
  <si>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</si>
  <si>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Надходження від орендної плати за користування єдиним майновим комплексом та іншим державним майном</t>
  </si>
  <si>
    <t>ДОХОДИ_x000D_
сільського  бюджету  на 2025 рік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</si>
  <si>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</si>
  <si>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</si>
  <si>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 Субвенція з державного бюджету місцевим бюджетам на забезпечення харчуванням учнів закладів загальної середньої освіти</t>
  </si>
  <si>
    <t>від    07.11.2025 року  №  1</t>
  </si>
  <si>
    <t>Секретар</t>
  </si>
  <si>
    <t>Ірина КУКІНА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</si>
</sst>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2" fillId="0" borderId="0" xfId="0" applyFont="1" applyAlignment="1">
      <alignment horizontal="center"/>
    </xf>
    <xf numFmtId="0" fontId="9" fillId="0" borderId="1" xfId="0" quotePrefix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7"/>
  <sheetViews>
    <sheetView tabSelected="1" view="pageBreakPreview" topLeftCell="A31" zoomScaleNormal="136" zoomScaleSheetLayoutView="100" workbookViewId="0">
      <selection activeCell="E88" sqref="E88"/>
    </sheetView>
  </sheetViews>
  <sheetFormatPr defaultRowHeight="12.75"/>
  <cols>
    <col min="1" max="1" width="13" style="1" customWidth="1"/>
    <col min="2" max="2" width="43.140625" style="1" customWidth="1"/>
    <col min="3" max="3" width="16.7109375" style="1" customWidth="1"/>
    <col min="4" max="4" width="21.5703125" style="1" customWidth="1"/>
    <col min="5" max="5" width="14.140625" style="1" customWidth="1"/>
    <col min="6" max="6" width="14.7109375" style="1" customWidth="1"/>
    <col min="7" max="16384" width="9.140625" style="1"/>
  </cols>
  <sheetData>
    <row r="1" spans="1:6" ht="15">
      <c r="D1" s="21" t="s">
        <v>0</v>
      </c>
    </row>
    <row r="2" spans="1:6" ht="15">
      <c r="B2" s="2"/>
      <c r="D2" s="21" t="s">
        <v>61</v>
      </c>
    </row>
    <row r="3" spans="1:6" ht="15">
      <c r="D3" s="21" t="s">
        <v>86</v>
      </c>
    </row>
    <row r="5" spans="1:6" ht="44.25" customHeight="1">
      <c r="A5" s="26" t="s">
        <v>82</v>
      </c>
      <c r="B5" s="27"/>
      <c r="C5" s="27"/>
      <c r="D5" s="27"/>
      <c r="E5" s="27"/>
      <c r="F5" s="27"/>
    </row>
    <row r="6" spans="1:6" ht="25.5" customHeight="1">
      <c r="A6" s="16"/>
      <c r="B6" s="2"/>
      <c r="C6" s="25" t="s">
        <v>57</v>
      </c>
      <c r="D6" s="2"/>
      <c r="E6" s="2"/>
      <c r="F6" s="2"/>
    </row>
    <row r="7" spans="1:6">
      <c r="A7" s="3" t="s">
        <v>58</v>
      </c>
      <c r="C7" s="24" t="s">
        <v>58</v>
      </c>
      <c r="F7" s="4" t="s">
        <v>1</v>
      </c>
    </row>
    <row r="8" spans="1:6">
      <c r="A8" s="28" t="s">
        <v>2</v>
      </c>
      <c r="B8" s="28" t="s">
        <v>3</v>
      </c>
      <c r="C8" s="29" t="s">
        <v>4</v>
      </c>
      <c r="D8" s="28" t="s">
        <v>5</v>
      </c>
      <c r="E8" s="28" t="s">
        <v>6</v>
      </c>
      <c r="F8" s="28"/>
    </row>
    <row r="9" spans="1:6">
      <c r="A9" s="28"/>
      <c r="B9" s="28"/>
      <c r="C9" s="28"/>
      <c r="D9" s="28"/>
      <c r="E9" s="28" t="s">
        <v>7</v>
      </c>
      <c r="F9" s="30" t="s">
        <v>8</v>
      </c>
    </row>
    <row r="10" spans="1:6">
      <c r="A10" s="28"/>
      <c r="B10" s="28"/>
      <c r="C10" s="28"/>
      <c r="D10" s="28"/>
      <c r="E10" s="28"/>
      <c r="F10" s="28"/>
    </row>
    <row r="11" spans="1:6">
      <c r="A11" s="19">
        <v>1</v>
      </c>
      <c r="B11" s="19">
        <v>2</v>
      </c>
      <c r="C11" s="20">
        <v>3</v>
      </c>
      <c r="D11" s="19">
        <v>4</v>
      </c>
      <c r="E11" s="19">
        <v>5</v>
      </c>
      <c r="F11" s="19">
        <v>6</v>
      </c>
    </row>
    <row r="12" spans="1:6" ht="20.25" customHeight="1">
      <c r="A12" s="5">
        <v>10000000</v>
      </c>
      <c r="B12" s="6" t="s">
        <v>9</v>
      </c>
      <c r="C12" s="7">
        <f t="shared" ref="C12:C51" si="0">D12+E12</f>
        <v>74264600</v>
      </c>
      <c r="D12" s="8">
        <f>D13+D21+D24+D32</f>
        <v>72808600</v>
      </c>
      <c r="E12" s="8">
        <f>E13+E21+E24+E32+E46</f>
        <v>1456000</v>
      </c>
      <c r="F12" s="8">
        <f>F13+F21+F24+F32</f>
        <v>0</v>
      </c>
    </row>
    <row r="13" spans="1:6" ht="54.75" customHeight="1">
      <c r="A13" s="5">
        <v>11000000</v>
      </c>
      <c r="B13" s="6" t="s">
        <v>10</v>
      </c>
      <c r="C13" s="7">
        <f t="shared" si="0"/>
        <v>51651000</v>
      </c>
      <c r="D13" s="8">
        <f>D14+D19</f>
        <v>51651000</v>
      </c>
      <c r="E13" s="8">
        <v>0</v>
      </c>
      <c r="F13" s="8">
        <v>0</v>
      </c>
    </row>
    <row r="14" spans="1:6" ht="27" customHeight="1">
      <c r="A14" s="5">
        <v>11010000</v>
      </c>
      <c r="B14" s="6" t="s">
        <v>11</v>
      </c>
      <c r="C14" s="7">
        <f t="shared" si="0"/>
        <v>51556000</v>
      </c>
      <c r="D14" s="8">
        <f>D15+D16+D17+D18</f>
        <v>51556000</v>
      </c>
      <c r="E14" s="8">
        <v>0</v>
      </c>
      <c r="F14" s="8">
        <v>0</v>
      </c>
    </row>
    <row r="15" spans="1:6" ht="70.5" customHeight="1">
      <c r="A15" s="9">
        <v>11010100</v>
      </c>
      <c r="B15" s="10" t="s">
        <v>12</v>
      </c>
      <c r="C15" s="11">
        <f t="shared" si="0"/>
        <v>45900000</v>
      </c>
      <c r="D15" s="12">
        <v>45900000</v>
      </c>
      <c r="E15" s="12">
        <v>0</v>
      </c>
      <c r="F15" s="12">
        <v>0</v>
      </c>
    </row>
    <row r="16" spans="1:6" ht="67.5" customHeight="1">
      <c r="A16" s="9">
        <v>11010400</v>
      </c>
      <c r="B16" s="10" t="s">
        <v>13</v>
      </c>
      <c r="C16" s="11">
        <f t="shared" si="0"/>
        <v>5100000</v>
      </c>
      <c r="D16" s="12">
        <f>4500000+600000</f>
        <v>5100000</v>
      </c>
      <c r="E16" s="12">
        <v>0</v>
      </c>
      <c r="F16" s="12">
        <v>0</v>
      </c>
    </row>
    <row r="17" spans="1:6" ht="60" customHeight="1">
      <c r="A17" s="9">
        <v>11010500</v>
      </c>
      <c r="B17" s="10" t="s">
        <v>14</v>
      </c>
      <c r="C17" s="11">
        <f t="shared" si="0"/>
        <v>336000</v>
      </c>
      <c r="D17" s="12">
        <v>336000</v>
      </c>
      <c r="E17" s="12">
        <v>0</v>
      </c>
      <c r="F17" s="12">
        <v>0</v>
      </c>
    </row>
    <row r="18" spans="1:6" ht="60" customHeight="1">
      <c r="A18" s="9">
        <v>11011300</v>
      </c>
      <c r="B18" s="10" t="s">
        <v>70</v>
      </c>
      <c r="C18" s="11">
        <f t="shared" si="0"/>
        <v>220000</v>
      </c>
      <c r="D18" s="12">
        <v>220000</v>
      </c>
      <c r="E18" s="12"/>
      <c r="F18" s="12"/>
    </row>
    <row r="19" spans="1:6" ht="33.75" customHeight="1">
      <c r="A19" s="5">
        <v>11020000</v>
      </c>
      <c r="B19" s="6" t="s">
        <v>66</v>
      </c>
      <c r="C19" s="11">
        <f t="shared" si="0"/>
        <v>95000</v>
      </c>
      <c r="D19" s="8">
        <f>D20</f>
        <v>95000</v>
      </c>
      <c r="E19" s="8">
        <f t="shared" ref="E19:F19" si="1">E20</f>
        <v>0</v>
      </c>
      <c r="F19" s="8">
        <f t="shared" si="1"/>
        <v>0</v>
      </c>
    </row>
    <row r="20" spans="1:6" ht="48" customHeight="1">
      <c r="A20" s="9">
        <v>11020200</v>
      </c>
      <c r="B20" s="10" t="s">
        <v>67</v>
      </c>
      <c r="C20" s="11">
        <f>D20+E20</f>
        <v>95000</v>
      </c>
      <c r="D20" s="12">
        <f>31000+64000</f>
        <v>95000</v>
      </c>
      <c r="E20" s="12">
        <v>0</v>
      </c>
      <c r="F20" s="12">
        <v>0</v>
      </c>
    </row>
    <row r="21" spans="1:6" ht="49.5" customHeight="1">
      <c r="A21" s="5">
        <v>13000000</v>
      </c>
      <c r="B21" s="6" t="s">
        <v>15</v>
      </c>
      <c r="C21" s="7">
        <f t="shared" si="0"/>
        <v>31500</v>
      </c>
      <c r="D21" s="8">
        <f>D22</f>
        <v>31500</v>
      </c>
      <c r="E21" s="8">
        <v>0</v>
      </c>
      <c r="F21" s="8">
        <v>0</v>
      </c>
    </row>
    <row r="22" spans="1:6" ht="52.5" customHeight="1">
      <c r="A22" s="5">
        <v>13030000</v>
      </c>
      <c r="B22" s="6" t="s">
        <v>16</v>
      </c>
      <c r="C22" s="7">
        <f t="shared" si="0"/>
        <v>31500</v>
      </c>
      <c r="D22" s="8">
        <f>D23</f>
        <v>31500</v>
      </c>
      <c r="E22" s="8">
        <v>0</v>
      </c>
      <c r="F22" s="8">
        <v>0</v>
      </c>
    </row>
    <row r="23" spans="1:6" ht="57.75" customHeight="1">
      <c r="A23" s="9">
        <v>13030100</v>
      </c>
      <c r="B23" s="10" t="s">
        <v>17</v>
      </c>
      <c r="C23" s="11">
        <f t="shared" si="0"/>
        <v>31500</v>
      </c>
      <c r="D23" s="12">
        <v>31500</v>
      </c>
      <c r="E23" s="12">
        <v>0</v>
      </c>
      <c r="F23" s="12">
        <v>0</v>
      </c>
    </row>
    <row r="24" spans="1:6" ht="32.25" customHeight="1">
      <c r="A24" s="5">
        <v>14000000</v>
      </c>
      <c r="B24" s="6" t="s">
        <v>18</v>
      </c>
      <c r="C24" s="7">
        <f t="shared" si="0"/>
        <v>1858000</v>
      </c>
      <c r="D24" s="8">
        <f>D29+D25+D27</f>
        <v>1858000</v>
      </c>
      <c r="E24" s="8">
        <v>0</v>
      </c>
      <c r="F24" s="8">
        <v>0</v>
      </c>
    </row>
    <row r="25" spans="1:6" ht="44.25" customHeight="1">
      <c r="A25" s="5">
        <v>14020000</v>
      </c>
      <c r="B25" s="6" t="s">
        <v>79</v>
      </c>
      <c r="C25" s="7">
        <f>D25+E25</f>
        <v>14000</v>
      </c>
      <c r="D25" s="8">
        <f>D26</f>
        <v>14000</v>
      </c>
      <c r="E25" s="8"/>
      <c r="F25" s="8"/>
    </row>
    <row r="26" spans="1:6" ht="30" customHeight="1">
      <c r="A26" s="9">
        <v>14021900</v>
      </c>
      <c r="B26" s="10" t="s">
        <v>71</v>
      </c>
      <c r="C26" s="11">
        <f t="shared" si="0"/>
        <v>14000</v>
      </c>
      <c r="D26" s="12">
        <v>14000</v>
      </c>
      <c r="E26" s="8"/>
      <c r="F26" s="8"/>
    </row>
    <row r="27" spans="1:6" ht="49.5" customHeight="1">
      <c r="A27" s="5">
        <v>14030000</v>
      </c>
      <c r="B27" s="6" t="s">
        <v>80</v>
      </c>
      <c r="C27" s="7">
        <f>D27+E27</f>
        <v>94000</v>
      </c>
      <c r="D27" s="8">
        <f>D28</f>
        <v>94000</v>
      </c>
      <c r="E27" s="8"/>
      <c r="F27" s="8"/>
    </row>
    <row r="28" spans="1:6" ht="33" customHeight="1">
      <c r="A28" s="9">
        <v>14031900</v>
      </c>
      <c r="B28" s="10" t="s">
        <v>71</v>
      </c>
      <c r="C28" s="11">
        <f>D28+E28</f>
        <v>94000</v>
      </c>
      <c r="D28" s="12">
        <v>94000</v>
      </c>
      <c r="E28" s="8"/>
      <c r="F28" s="8"/>
    </row>
    <row r="29" spans="1:6" ht="74.25" customHeight="1">
      <c r="A29" s="5">
        <v>14040000</v>
      </c>
      <c r="B29" s="6" t="s">
        <v>19</v>
      </c>
      <c r="C29" s="7">
        <f t="shared" si="0"/>
        <v>1750000</v>
      </c>
      <c r="D29" s="8">
        <f>D30+D31</f>
        <v>1750000</v>
      </c>
      <c r="E29" s="8">
        <v>0</v>
      </c>
      <c r="F29" s="8">
        <v>0</v>
      </c>
    </row>
    <row r="30" spans="1:6" ht="161.25" customHeight="1">
      <c r="A30" s="9">
        <v>14040100</v>
      </c>
      <c r="B30" s="10" t="s">
        <v>60</v>
      </c>
      <c r="C30" s="11">
        <f t="shared" si="0"/>
        <v>1250000</v>
      </c>
      <c r="D30" s="12">
        <v>1250000</v>
      </c>
      <c r="E30" s="12">
        <v>0</v>
      </c>
      <c r="F30" s="12">
        <v>0</v>
      </c>
    </row>
    <row r="31" spans="1:6" ht="106.5" customHeight="1">
      <c r="A31" s="9">
        <v>14040200</v>
      </c>
      <c r="B31" s="10" t="s">
        <v>20</v>
      </c>
      <c r="C31" s="11">
        <f t="shared" si="0"/>
        <v>500000</v>
      </c>
      <c r="D31" s="12">
        <v>500000</v>
      </c>
      <c r="E31" s="12">
        <v>0</v>
      </c>
      <c r="F31" s="12">
        <v>0</v>
      </c>
    </row>
    <row r="32" spans="1:6" ht="63" customHeight="1">
      <c r="A32" s="5">
        <v>18000000</v>
      </c>
      <c r="B32" s="6" t="s">
        <v>21</v>
      </c>
      <c r="C32" s="7">
        <f t="shared" si="0"/>
        <v>19268100</v>
      </c>
      <c r="D32" s="8">
        <f>D33+D42</f>
        <v>19268100</v>
      </c>
      <c r="E32" s="8">
        <v>0</v>
      </c>
      <c r="F32" s="8">
        <v>0</v>
      </c>
    </row>
    <row r="33" spans="1:6" ht="32.25" customHeight="1">
      <c r="A33" s="5">
        <v>18010000</v>
      </c>
      <c r="B33" s="6" t="s">
        <v>22</v>
      </c>
      <c r="C33" s="7">
        <f t="shared" si="0"/>
        <v>7918100</v>
      </c>
      <c r="D33" s="8">
        <f>D34+D36+D37+D38+D39+D40+D41+D35</f>
        <v>7918100</v>
      </c>
      <c r="E33" s="8">
        <v>0</v>
      </c>
      <c r="F33" s="8">
        <v>0</v>
      </c>
    </row>
    <row r="34" spans="1:6" ht="72" customHeight="1">
      <c r="A34" s="9">
        <v>18010100</v>
      </c>
      <c r="B34" s="10" t="s">
        <v>23</v>
      </c>
      <c r="C34" s="11">
        <f t="shared" si="0"/>
        <v>10000</v>
      </c>
      <c r="D34" s="12">
        <v>10000</v>
      </c>
      <c r="E34" s="12">
        <v>0</v>
      </c>
      <c r="F34" s="12">
        <v>0</v>
      </c>
    </row>
    <row r="35" spans="1:6" ht="76.5" customHeight="1">
      <c r="A35" s="9">
        <v>18010200</v>
      </c>
      <c r="B35" s="10" t="s">
        <v>72</v>
      </c>
      <c r="C35" s="11">
        <f t="shared" si="0"/>
        <v>9000</v>
      </c>
      <c r="D35" s="12">
        <v>9000</v>
      </c>
      <c r="E35" s="12"/>
      <c r="F35" s="12"/>
    </row>
    <row r="36" spans="1:6" ht="72" customHeight="1">
      <c r="A36" s="9">
        <v>18010300</v>
      </c>
      <c r="B36" s="10" t="s">
        <v>24</v>
      </c>
      <c r="C36" s="11">
        <f t="shared" si="0"/>
        <v>140000</v>
      </c>
      <c r="D36" s="12">
        <v>140000</v>
      </c>
      <c r="E36" s="12">
        <v>0</v>
      </c>
      <c r="F36" s="12">
        <v>0</v>
      </c>
    </row>
    <row r="37" spans="1:6" ht="71.25" customHeight="1">
      <c r="A37" s="9">
        <v>18010400</v>
      </c>
      <c r="B37" s="10" t="s">
        <v>25</v>
      </c>
      <c r="C37" s="11">
        <f t="shared" si="0"/>
        <v>4240000</v>
      </c>
      <c r="D37" s="12">
        <f>3800000+440000</f>
        <v>4240000</v>
      </c>
      <c r="E37" s="12">
        <v>0</v>
      </c>
      <c r="F37" s="12">
        <v>0</v>
      </c>
    </row>
    <row r="38" spans="1:6" ht="36" customHeight="1">
      <c r="A38" s="9">
        <v>18010500</v>
      </c>
      <c r="B38" s="10" t="s">
        <v>26</v>
      </c>
      <c r="C38" s="11">
        <f t="shared" si="0"/>
        <v>1060000</v>
      </c>
      <c r="D38" s="12">
        <v>1060000</v>
      </c>
      <c r="E38" s="12">
        <v>0</v>
      </c>
      <c r="F38" s="12">
        <v>0</v>
      </c>
    </row>
    <row r="39" spans="1:6" ht="25.5" customHeight="1">
      <c r="A39" s="9">
        <v>18010600</v>
      </c>
      <c r="B39" s="10" t="s">
        <v>27</v>
      </c>
      <c r="C39" s="11">
        <f t="shared" si="0"/>
        <v>1600000</v>
      </c>
      <c r="D39" s="12">
        <v>1600000</v>
      </c>
      <c r="E39" s="12">
        <v>0</v>
      </c>
      <c r="F39" s="12">
        <v>0</v>
      </c>
    </row>
    <row r="40" spans="1:6" ht="36" customHeight="1">
      <c r="A40" s="9">
        <v>18010700</v>
      </c>
      <c r="B40" s="10" t="s">
        <v>28</v>
      </c>
      <c r="C40" s="11">
        <f t="shared" si="0"/>
        <v>824000</v>
      </c>
      <c r="D40" s="12">
        <f>815000+9000</f>
        <v>824000</v>
      </c>
      <c r="E40" s="12">
        <v>0</v>
      </c>
      <c r="F40" s="12">
        <v>0</v>
      </c>
    </row>
    <row r="41" spans="1:6" ht="22.5" customHeight="1">
      <c r="A41" s="9">
        <v>18010900</v>
      </c>
      <c r="B41" s="10" t="s">
        <v>29</v>
      </c>
      <c r="C41" s="11">
        <f t="shared" si="0"/>
        <v>35100</v>
      </c>
      <c r="D41" s="12">
        <f>34000+1100</f>
        <v>35100</v>
      </c>
      <c r="E41" s="12">
        <v>0</v>
      </c>
      <c r="F41" s="12">
        <v>0</v>
      </c>
    </row>
    <row r="42" spans="1:6" ht="33.75" customHeight="1">
      <c r="A42" s="5">
        <v>18050000</v>
      </c>
      <c r="B42" s="6" t="s">
        <v>30</v>
      </c>
      <c r="C42" s="7">
        <f t="shared" si="0"/>
        <v>11350000</v>
      </c>
      <c r="D42" s="8">
        <f>SUM(D43:D45)</f>
        <v>11350000</v>
      </c>
      <c r="E42" s="8">
        <v>0</v>
      </c>
      <c r="F42" s="8">
        <v>0</v>
      </c>
    </row>
    <row r="43" spans="1:6" ht="26.25" customHeight="1">
      <c r="A43" s="9">
        <v>18050300</v>
      </c>
      <c r="B43" s="10" t="s">
        <v>31</v>
      </c>
      <c r="C43" s="11">
        <f t="shared" si="0"/>
        <v>850000</v>
      </c>
      <c r="D43" s="12">
        <f>750000+100000</f>
        <v>850000</v>
      </c>
      <c r="E43" s="12">
        <v>0</v>
      </c>
      <c r="F43" s="12">
        <v>0</v>
      </c>
    </row>
    <row r="44" spans="1:6" ht="26.25" customHeight="1">
      <c r="A44" s="9">
        <v>18050400</v>
      </c>
      <c r="B44" s="10" t="s">
        <v>32</v>
      </c>
      <c r="C44" s="11">
        <f t="shared" si="0"/>
        <v>6500000</v>
      </c>
      <c r="D44" s="12">
        <f>6500000</f>
        <v>6500000</v>
      </c>
      <c r="E44" s="12">
        <v>0</v>
      </c>
      <c r="F44" s="12">
        <v>0</v>
      </c>
    </row>
    <row r="45" spans="1:6" ht="110.25" customHeight="1">
      <c r="A45" s="9">
        <v>18050500</v>
      </c>
      <c r="B45" s="10" t="s">
        <v>33</v>
      </c>
      <c r="C45" s="11">
        <f t="shared" si="0"/>
        <v>4000000</v>
      </c>
      <c r="D45" s="12">
        <f>5000000-1000000</f>
        <v>4000000</v>
      </c>
      <c r="E45" s="12">
        <v>0</v>
      </c>
      <c r="F45" s="12">
        <v>0</v>
      </c>
    </row>
    <row r="46" spans="1:6" ht="20.25" customHeight="1">
      <c r="A46" s="5">
        <v>19000000</v>
      </c>
      <c r="B46" s="6" t="s">
        <v>34</v>
      </c>
      <c r="C46" s="7">
        <f t="shared" si="0"/>
        <v>1456000</v>
      </c>
      <c r="D46" s="8">
        <v>0</v>
      </c>
      <c r="E46" s="8">
        <f>E47</f>
        <v>1456000</v>
      </c>
      <c r="F46" s="8">
        <v>0</v>
      </c>
    </row>
    <row r="47" spans="1:6" ht="22.5" customHeight="1">
      <c r="A47" s="5">
        <v>19010000</v>
      </c>
      <c r="B47" s="6" t="s">
        <v>35</v>
      </c>
      <c r="C47" s="7">
        <f t="shared" si="0"/>
        <v>1456000</v>
      </c>
      <c r="D47" s="8">
        <v>0</v>
      </c>
      <c r="E47" s="8">
        <f>E48+E49+E50</f>
        <v>1456000</v>
      </c>
      <c r="F47" s="8">
        <v>0</v>
      </c>
    </row>
    <row r="48" spans="1:6" ht="101.25" customHeight="1">
      <c r="A48" s="9">
        <v>19010100</v>
      </c>
      <c r="B48" s="10" t="s">
        <v>36</v>
      </c>
      <c r="C48" s="11">
        <f t="shared" si="0"/>
        <v>130000</v>
      </c>
      <c r="D48" s="12">
        <v>0</v>
      </c>
      <c r="E48" s="12">
        <v>130000</v>
      </c>
      <c r="F48" s="12">
        <v>0</v>
      </c>
    </row>
    <row r="49" spans="1:6" ht="47.25" customHeight="1">
      <c r="A49" s="9">
        <v>19010200</v>
      </c>
      <c r="B49" s="10" t="s">
        <v>37</v>
      </c>
      <c r="C49" s="11">
        <f t="shared" si="0"/>
        <v>1300000</v>
      </c>
      <c r="D49" s="12">
        <v>0</v>
      </c>
      <c r="E49" s="12">
        <v>1300000</v>
      </c>
      <c r="F49" s="12">
        <v>0</v>
      </c>
    </row>
    <row r="50" spans="1:6" ht="75" customHeight="1">
      <c r="A50" s="9">
        <v>19010300</v>
      </c>
      <c r="B50" s="10" t="s">
        <v>38</v>
      </c>
      <c r="C50" s="11">
        <f t="shared" si="0"/>
        <v>26000</v>
      </c>
      <c r="D50" s="12">
        <v>0</v>
      </c>
      <c r="E50" s="12">
        <v>26000</v>
      </c>
      <c r="F50" s="12">
        <v>0</v>
      </c>
    </row>
    <row r="51" spans="1:6" ht="41.25" customHeight="1">
      <c r="A51" s="5">
        <v>20000000</v>
      </c>
      <c r="B51" s="6" t="s">
        <v>39</v>
      </c>
      <c r="C51" s="7">
        <f t="shared" si="0"/>
        <v>1920240</v>
      </c>
      <c r="D51" s="8">
        <f>D52+D57</f>
        <v>1904400</v>
      </c>
      <c r="E51" s="8">
        <f>E52+E57+E65</f>
        <v>15840</v>
      </c>
      <c r="F51" s="8">
        <f t="shared" ref="F51" si="2">F52+F57</f>
        <v>0</v>
      </c>
    </row>
    <row r="52" spans="1:6" ht="35.25" customHeight="1">
      <c r="A52" s="5">
        <v>21000000</v>
      </c>
      <c r="B52" s="6" t="s">
        <v>40</v>
      </c>
      <c r="C52" s="7">
        <f t="shared" ref="C52:C77" si="3">D52+E52</f>
        <v>545000</v>
      </c>
      <c r="D52" s="8">
        <f>D53+D55</f>
        <v>545000</v>
      </c>
      <c r="E52" s="8">
        <v>0</v>
      </c>
      <c r="F52" s="8">
        <v>0</v>
      </c>
    </row>
    <row r="53" spans="1:6" ht="145.5" customHeight="1">
      <c r="A53" s="5">
        <v>21010000</v>
      </c>
      <c r="B53" s="6" t="s">
        <v>68</v>
      </c>
      <c r="C53" s="7">
        <f t="shared" si="3"/>
        <v>45000</v>
      </c>
      <c r="D53" s="8">
        <f>D54</f>
        <v>45000</v>
      </c>
      <c r="E53" s="8">
        <f t="shared" ref="E53:F53" si="4">E54</f>
        <v>0</v>
      </c>
      <c r="F53" s="8">
        <f t="shared" si="4"/>
        <v>0</v>
      </c>
    </row>
    <row r="54" spans="1:6" ht="75" customHeight="1">
      <c r="A54" s="9">
        <v>21010300</v>
      </c>
      <c r="B54" s="10" t="s">
        <v>69</v>
      </c>
      <c r="C54" s="7">
        <f t="shared" si="3"/>
        <v>45000</v>
      </c>
      <c r="D54" s="12">
        <v>45000</v>
      </c>
      <c r="E54" s="12">
        <v>0</v>
      </c>
      <c r="F54" s="12">
        <v>0</v>
      </c>
    </row>
    <row r="55" spans="1:6" ht="34.5" customHeight="1">
      <c r="A55" s="5">
        <v>21080000</v>
      </c>
      <c r="B55" s="6" t="s">
        <v>41</v>
      </c>
      <c r="C55" s="7">
        <f t="shared" si="3"/>
        <v>500000</v>
      </c>
      <c r="D55" s="8">
        <f>D56</f>
        <v>500000</v>
      </c>
      <c r="E55" s="8">
        <v>0</v>
      </c>
      <c r="F55" s="8">
        <v>0</v>
      </c>
    </row>
    <row r="56" spans="1:6" ht="33.75" customHeight="1">
      <c r="A56" s="9">
        <v>21081100</v>
      </c>
      <c r="B56" s="10" t="s">
        <v>42</v>
      </c>
      <c r="C56" s="11">
        <f t="shared" si="3"/>
        <v>500000</v>
      </c>
      <c r="D56" s="12">
        <v>500000</v>
      </c>
      <c r="E56" s="12">
        <v>0</v>
      </c>
      <c r="F56" s="12">
        <v>0</v>
      </c>
    </row>
    <row r="57" spans="1:6" ht="54.75" customHeight="1">
      <c r="A57" s="5">
        <v>22000000</v>
      </c>
      <c r="B57" s="6" t="s">
        <v>43</v>
      </c>
      <c r="C57" s="7">
        <f t="shared" si="3"/>
        <v>1359400</v>
      </c>
      <c r="D57" s="8">
        <f>D58+D62+D60</f>
        <v>1359400</v>
      </c>
      <c r="E57" s="8">
        <v>0</v>
      </c>
      <c r="F57" s="8">
        <v>0</v>
      </c>
    </row>
    <row r="58" spans="1:6" ht="42.75" customHeight="1">
      <c r="A58" s="5">
        <v>22010000</v>
      </c>
      <c r="B58" s="6" t="s">
        <v>44</v>
      </c>
      <c r="C58" s="7">
        <f t="shared" si="3"/>
        <v>1334500</v>
      </c>
      <c r="D58" s="8">
        <f>D59</f>
        <v>1334500</v>
      </c>
      <c r="E58" s="8">
        <v>0</v>
      </c>
      <c r="F58" s="8">
        <v>0</v>
      </c>
    </row>
    <row r="59" spans="1:6" ht="45" customHeight="1">
      <c r="A59" s="9">
        <v>22012500</v>
      </c>
      <c r="B59" s="10" t="s">
        <v>45</v>
      </c>
      <c r="C59" s="11">
        <f>D59</f>
        <v>1334500</v>
      </c>
      <c r="D59" s="12">
        <v>1334500</v>
      </c>
      <c r="E59" s="12">
        <v>0</v>
      </c>
      <c r="F59" s="12">
        <v>0</v>
      </c>
    </row>
    <row r="60" spans="1:6" ht="62.25" customHeight="1">
      <c r="A60" s="18" t="s">
        <v>73</v>
      </c>
      <c r="B60" s="6" t="s">
        <v>81</v>
      </c>
      <c r="C60" s="7">
        <f t="shared" ref="C60:C61" si="5">D60</f>
        <v>24800</v>
      </c>
      <c r="D60" s="8">
        <f>D61</f>
        <v>24800</v>
      </c>
      <c r="E60" s="8"/>
      <c r="F60" s="8"/>
    </row>
    <row r="61" spans="1:6" ht="67.5" customHeight="1">
      <c r="A61" s="17" t="s">
        <v>74</v>
      </c>
      <c r="B61" s="10" t="s">
        <v>75</v>
      </c>
      <c r="C61" s="11">
        <f t="shared" si="5"/>
        <v>24800</v>
      </c>
      <c r="D61" s="12">
        <v>24800</v>
      </c>
      <c r="E61" s="12"/>
      <c r="F61" s="12"/>
    </row>
    <row r="62" spans="1:6" ht="26.25" customHeight="1">
      <c r="A62" s="5">
        <v>22090000</v>
      </c>
      <c r="B62" s="6" t="s">
        <v>46</v>
      </c>
      <c r="C62" s="7">
        <f t="shared" si="3"/>
        <v>100</v>
      </c>
      <c r="D62" s="8">
        <f>D63+D64</f>
        <v>100</v>
      </c>
      <c r="E62" s="8">
        <v>0</v>
      </c>
      <c r="F62" s="8">
        <v>0</v>
      </c>
    </row>
    <row r="63" spans="1:6" ht="78.75" customHeight="1">
      <c r="A63" s="9">
        <v>22090100</v>
      </c>
      <c r="B63" s="10" t="s">
        <v>47</v>
      </c>
      <c r="C63" s="11">
        <f t="shared" si="3"/>
        <v>100</v>
      </c>
      <c r="D63" s="12">
        <v>100</v>
      </c>
      <c r="E63" s="12">
        <v>0</v>
      </c>
      <c r="F63" s="12">
        <v>0</v>
      </c>
    </row>
    <row r="64" spans="1:6" ht="62.25" customHeight="1">
      <c r="A64" s="9">
        <v>22090400</v>
      </c>
      <c r="B64" s="10" t="s">
        <v>48</v>
      </c>
      <c r="C64" s="11">
        <f t="shared" si="3"/>
        <v>0</v>
      </c>
      <c r="D64" s="12">
        <f>1100-1100</f>
        <v>0</v>
      </c>
      <c r="E64" s="12">
        <v>0</v>
      </c>
      <c r="F64" s="12">
        <v>0</v>
      </c>
    </row>
    <row r="65" spans="1:6" ht="29.25" customHeight="1">
      <c r="A65" s="9">
        <v>25000000</v>
      </c>
      <c r="B65" s="10" t="s">
        <v>76</v>
      </c>
      <c r="C65" s="11">
        <f t="shared" si="3"/>
        <v>15840</v>
      </c>
      <c r="D65" s="12">
        <v>0</v>
      </c>
      <c r="E65" s="12">
        <f>E66</f>
        <v>15840</v>
      </c>
      <c r="F65" s="12">
        <v>0</v>
      </c>
    </row>
    <row r="66" spans="1:6" ht="58.5" customHeight="1">
      <c r="A66" s="9">
        <v>25010000</v>
      </c>
      <c r="B66" s="10" t="s">
        <v>77</v>
      </c>
      <c r="C66" s="11">
        <f t="shared" si="3"/>
        <v>15840</v>
      </c>
      <c r="D66" s="12">
        <v>0</v>
      </c>
      <c r="E66" s="12">
        <f>E67</f>
        <v>15840</v>
      </c>
      <c r="F66" s="12">
        <v>0</v>
      </c>
    </row>
    <row r="67" spans="1:6" ht="51.75" customHeight="1">
      <c r="A67" s="9">
        <v>25010100</v>
      </c>
      <c r="B67" s="10" t="s">
        <v>78</v>
      </c>
      <c r="C67" s="11">
        <f t="shared" si="3"/>
        <v>15840</v>
      </c>
      <c r="D67" s="12">
        <v>0</v>
      </c>
      <c r="E67" s="12">
        <v>15840</v>
      </c>
      <c r="F67" s="12">
        <v>0</v>
      </c>
    </row>
    <row r="68" spans="1:6" ht="51.75" customHeight="1">
      <c r="A68" s="13"/>
      <c r="B68" s="14" t="s">
        <v>49</v>
      </c>
      <c r="C68" s="7">
        <f t="shared" si="3"/>
        <v>76184840</v>
      </c>
      <c r="D68" s="7">
        <f>D12+D51</f>
        <v>74713000</v>
      </c>
      <c r="E68" s="7">
        <f>E12+E51</f>
        <v>1471840</v>
      </c>
      <c r="F68" s="7">
        <f>F12+F51</f>
        <v>0</v>
      </c>
    </row>
    <row r="69" spans="1:6" ht="20.25" customHeight="1">
      <c r="A69" s="5">
        <v>40000000</v>
      </c>
      <c r="B69" s="6" t="s">
        <v>50</v>
      </c>
      <c r="C69" s="7">
        <f t="shared" si="3"/>
        <v>147326489</v>
      </c>
      <c r="D69" s="8">
        <f>D70</f>
        <v>146952489</v>
      </c>
      <c r="E69" s="8">
        <f t="shared" ref="E69:F69" si="6">E70</f>
        <v>374000</v>
      </c>
      <c r="F69" s="8">
        <f t="shared" si="6"/>
        <v>0</v>
      </c>
    </row>
    <row r="70" spans="1:6" ht="25.5" customHeight="1">
      <c r="A70" s="5">
        <v>41000000</v>
      </c>
      <c r="B70" s="6" t="s">
        <v>51</v>
      </c>
      <c r="C70" s="7">
        <f t="shared" si="3"/>
        <v>147326489</v>
      </c>
      <c r="D70" s="8">
        <f>D71+D73+D78</f>
        <v>146952489</v>
      </c>
      <c r="E70" s="8">
        <f>E71+E73+E78</f>
        <v>374000</v>
      </c>
      <c r="F70" s="8">
        <f>F71+F73+F78</f>
        <v>0</v>
      </c>
    </row>
    <row r="71" spans="1:6" ht="36.75" customHeight="1">
      <c r="A71" s="5">
        <v>41020000</v>
      </c>
      <c r="B71" s="6" t="s">
        <v>52</v>
      </c>
      <c r="C71" s="7">
        <f t="shared" si="3"/>
        <v>112224100</v>
      </c>
      <c r="D71" s="8">
        <f>D72</f>
        <v>112224100</v>
      </c>
      <c r="E71" s="8">
        <v>0</v>
      </c>
      <c r="F71" s="8">
        <v>0</v>
      </c>
    </row>
    <row r="72" spans="1:6" ht="138" customHeight="1">
      <c r="A72" s="9">
        <v>41021400</v>
      </c>
      <c r="B72" s="10" t="s">
        <v>59</v>
      </c>
      <c r="C72" s="11">
        <f t="shared" si="3"/>
        <v>112224100</v>
      </c>
      <c r="D72" s="12">
        <f>109298400+2925700</f>
        <v>112224100</v>
      </c>
      <c r="E72" s="12">
        <v>0</v>
      </c>
      <c r="F72" s="12">
        <v>0</v>
      </c>
    </row>
    <row r="73" spans="1:6" ht="48" customHeight="1">
      <c r="A73" s="5">
        <v>41030000</v>
      </c>
      <c r="B73" s="6" t="s">
        <v>53</v>
      </c>
      <c r="C73" s="7">
        <f>D73+E73</f>
        <v>32820900</v>
      </c>
      <c r="D73" s="8">
        <f>SUM(D74:D77)</f>
        <v>32446900</v>
      </c>
      <c r="E73" s="8">
        <f t="shared" ref="E73:F73" si="7">SUM(E75:E77)</f>
        <v>374000</v>
      </c>
      <c r="F73" s="8">
        <f t="shared" si="7"/>
        <v>0</v>
      </c>
    </row>
    <row r="74" spans="1:6" ht="63" customHeight="1">
      <c r="A74" s="9">
        <v>41031100</v>
      </c>
      <c r="B74" s="10" t="s">
        <v>85</v>
      </c>
      <c r="C74" s="11">
        <f t="shared" si="3"/>
        <v>940400</v>
      </c>
      <c r="D74" s="12">
        <v>940400</v>
      </c>
      <c r="E74" s="8"/>
      <c r="F74" s="8"/>
    </row>
    <row r="75" spans="1:6" ht="51" customHeight="1">
      <c r="A75" s="9">
        <v>41033900</v>
      </c>
      <c r="B75" s="10" t="s">
        <v>54</v>
      </c>
      <c r="C75" s="11">
        <f>D75+E75</f>
        <v>27141700</v>
      </c>
      <c r="D75" s="12">
        <f>17858600+8909100</f>
        <v>26767700</v>
      </c>
      <c r="E75" s="12">
        <v>374000</v>
      </c>
      <c r="F75" s="12">
        <v>0</v>
      </c>
    </row>
    <row r="76" spans="1:6" ht="66" customHeight="1">
      <c r="A76" s="9">
        <v>41035400</v>
      </c>
      <c r="B76" s="10" t="s">
        <v>83</v>
      </c>
      <c r="C76" s="11">
        <f t="shared" si="3"/>
        <v>127500</v>
      </c>
      <c r="D76" s="12">
        <v>127500</v>
      </c>
      <c r="E76" s="12"/>
      <c r="F76" s="12"/>
    </row>
    <row r="77" spans="1:6" ht="87" customHeight="1">
      <c r="A77" s="9">
        <v>41036300</v>
      </c>
      <c r="B77" s="10" t="s">
        <v>84</v>
      </c>
      <c r="C77" s="11">
        <f t="shared" si="3"/>
        <v>4611300</v>
      </c>
      <c r="D77" s="12">
        <f>1063900+264000+1539200+1744200</f>
        <v>4611300</v>
      </c>
      <c r="E77" s="12"/>
      <c r="F77" s="12"/>
    </row>
    <row r="78" spans="1:6" ht="48" customHeight="1">
      <c r="A78" s="5">
        <v>41050000</v>
      </c>
      <c r="B78" s="6" t="s">
        <v>62</v>
      </c>
      <c r="C78" s="7">
        <f t="shared" ref="C78:C81" si="8">D78</f>
        <v>2281489</v>
      </c>
      <c r="D78" s="8">
        <f>D81+D79+D80</f>
        <v>2281489</v>
      </c>
      <c r="E78" s="8">
        <v>0</v>
      </c>
      <c r="F78" s="8">
        <v>0</v>
      </c>
    </row>
    <row r="79" spans="1:6" ht="61.5" customHeight="1">
      <c r="A79" s="9">
        <v>41051000</v>
      </c>
      <c r="B79" s="10" t="s">
        <v>63</v>
      </c>
      <c r="C79" s="11">
        <f t="shared" si="8"/>
        <v>2144718</v>
      </c>
      <c r="D79" s="12">
        <f>1430996+713722</f>
        <v>2144718</v>
      </c>
      <c r="E79" s="12"/>
      <c r="F79" s="12"/>
    </row>
    <row r="80" spans="1:6" ht="72" hidden="1" customHeight="1">
      <c r="A80" s="9">
        <v>41051200</v>
      </c>
      <c r="B80" s="10" t="s">
        <v>64</v>
      </c>
      <c r="C80" s="11">
        <f t="shared" si="8"/>
        <v>0</v>
      </c>
      <c r="D80" s="12"/>
      <c r="E80" s="12"/>
      <c r="F80" s="12"/>
    </row>
    <row r="81" spans="1:6" ht="49.5" customHeight="1">
      <c r="A81" s="9">
        <v>41053900</v>
      </c>
      <c r="B81" s="10" t="s">
        <v>65</v>
      </c>
      <c r="C81" s="11">
        <f t="shared" si="8"/>
        <v>136771</v>
      </c>
      <c r="D81" s="12">
        <f>138171-1400</f>
        <v>136771</v>
      </c>
      <c r="E81" s="12"/>
      <c r="F81" s="12"/>
    </row>
    <row r="82" spans="1:6" ht="22.5" customHeight="1">
      <c r="A82" s="15" t="s">
        <v>56</v>
      </c>
      <c r="B82" s="14" t="s">
        <v>55</v>
      </c>
      <c r="C82" s="7">
        <f>D82+E82</f>
        <v>223511329</v>
      </c>
      <c r="D82" s="7">
        <f>D69+D68</f>
        <v>221665489</v>
      </c>
      <c r="E82" s="7">
        <f t="shared" ref="E82:F82" si="9">E69+E68</f>
        <v>1845840</v>
      </c>
      <c r="F82" s="7">
        <f t="shared" si="9"/>
        <v>0</v>
      </c>
    </row>
    <row r="86" spans="1:6" ht="27.75" customHeight="1"/>
    <row r="87" spans="1:6" s="23" customFormat="1" ht="21" customHeight="1">
      <c r="B87" s="22" t="s">
        <v>87</v>
      </c>
      <c r="E87" s="22" t="s">
        <v>88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conditionalFormatting sqref="A60:A61">
    <cfRule type="expression" dxfId="1" priority="1" stopIfTrue="1">
      <formula>XFC60=1</formula>
    </cfRule>
  </conditionalFormatting>
  <conditionalFormatting sqref="B60:B61">
    <cfRule type="expression" dxfId="0" priority="2" stopIfTrue="1">
      <formula>XFC60=1</formula>
    </cfRule>
  </conditionalFormatting>
  <printOptions horizontalCentered="1"/>
  <pageMargins left="0.98425196850393704" right="0.39370078740157483" top="0.59055118110236227" bottom="0.39370078740157483" header="0.19685039370078741" footer="0"/>
  <pageSetup paperSize="9" scale="79" fitToHeight="6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2025-11-10T06:32:24Z</cp:lastPrinted>
  <dcterms:created xsi:type="dcterms:W3CDTF">2023-11-27T07:56:09Z</dcterms:created>
  <dcterms:modified xsi:type="dcterms:W3CDTF">2025-11-10T06:33:47Z</dcterms:modified>
</cp:coreProperties>
</file>