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21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Print_Titles" localSheetId="0">'додаток 1'!$A:$B,'додаток 1'!$8:$9</definedName>
    <definedName name="_xlnm.Print_Titles" localSheetId="1">'додаток 2'!$8:$9</definedName>
    <definedName name="_xlnm.Print_Area" localSheetId="0">'додаток 1'!$A$1:$E$102</definedName>
    <definedName name="_xlnm.Print_Area" localSheetId="1">'додаток 2'!$A$1:$E$75</definedName>
    <definedName name="_xlnm.Print_Area" localSheetId="2">'додаток 3'!$A$1:$E$51</definedName>
  </definedNames>
  <calcPr fullCalcOnLoad="1" fullPrecision="0"/>
</workbook>
</file>

<file path=xl/sharedStrings.xml><?xml version="1.0" encoding="utf-8"?>
<sst xmlns="http://schemas.openxmlformats.org/spreadsheetml/2006/main" count="402" uniqueCount="364">
  <si>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</si>
  <si>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</si>
  <si>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</si>
  <si>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</si>
  <si>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</si>
  <si>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</si>
  <si>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</si>
  <si>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</si>
  <si>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</si>
  <si>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</si>
  <si>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</si>
  <si>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</si>
  <si>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</si>
  <si>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</si>
  <si>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</si>
  <si>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</si>
  <si>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</si>
  <si>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</si>
  <si>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</si>
  <si>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</si>
  <si>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</si>
  <si>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</si>
  <si>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</si>
  <si>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</si>
  <si>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</si>
  <si>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Від органів державного управління  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</si>
  <si>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</si>
  <si>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</si>
  <si>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</si>
  <si>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</si>
  <si>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</si>
  <si>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</si>
  <si>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</si>
  <si>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</si>
  <si>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</si>
  <si>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загальний фонд</t>
  </si>
  <si>
    <t>спеціальний фонд</t>
  </si>
  <si>
    <t>разом</t>
  </si>
  <si>
    <t>Код</t>
  </si>
  <si>
    <t>Показник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</si>
  <si>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</si>
  <si>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</si>
  <si>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Оплата праці і нарахування на заробітну плату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</si>
  <si>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</si>
  <si>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</si>
  <si>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</si>
  <si>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</si>
  <si>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</si>
  <si>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</si>
  <si>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</si>
  <si>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</si>
  <si>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</si>
  <si>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</si>
  <si>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</si>
  <si>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Оплата природного газу</t>
  </si>
  <si>
    <t>Поточні трансферти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</si>
  <si>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</si>
  <si>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</si>
  <si>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</si>
  <si>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</si>
  <si>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0100</t>
  </si>
  <si>
    <t>Державне управління</t>
  </si>
  <si>
    <t>0150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</si>
  <si>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</si>
  <si>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</si>
  <si>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</si>
  <si>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</si>
  <si>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Надання дошкільної освіти</t>
  </si>
  <si>
    <t>1020</t>
  </si>
  <si>
    <t>Забезпечення діяльності інших закладів у сфері освіти</t>
  </si>
  <si>
    <t>Інші програми та заходи у сфері освіти</t>
  </si>
  <si>
    <t>3000</t>
  </si>
  <si>
    <t>Соціальний захист та соціальне забезпечення</t>
  </si>
  <si>
    <t>3191</t>
  </si>
  <si>
    <t>Інші видатки на соціальний захист ветеранів війни та праці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</si>
  <si>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</si>
  <si>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</si>
  <si>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</si>
  <si>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</si>
  <si>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</si>
  <si>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</si>
  <si>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</si>
  <si>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</si>
  <si>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</si>
  <si>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</si>
  <si>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</si>
  <si>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</si>
  <si>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</si>
  <si>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</si>
  <si>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</si>
  <si>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</si>
  <si>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Реалізація інших заходів щодо соціально-економічного розвитку територій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</si>
  <si>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</si>
  <si>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</si>
  <si>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</si>
  <si>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</si>
  <si>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</si>
  <si>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9000</t>
  </si>
  <si>
    <t>Міжбюджетні трансферти</t>
  </si>
  <si>
    <t>9110</t>
  </si>
  <si>
    <t>Реверсна дотація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</si>
  <si>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</si>
  <si>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9770</t>
  </si>
  <si>
    <t>Інші субвенції з місцевого бюджету</t>
  </si>
  <si>
    <t>2000</t>
  </si>
  <si>
    <t>2100</t>
  </si>
  <si>
    <t>2110</t>
  </si>
  <si>
    <t>2111</t>
  </si>
  <si>
    <t>2120</t>
  </si>
  <si>
    <t>2200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</si>
  <si>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</si>
  <si>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</si>
  <si>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</si>
  <si>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</si>
  <si>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</si>
  <si>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</si>
  <si>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</si>
  <si>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</si>
  <si>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</si>
  <si>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</si>
  <si>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</si>
  <si>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</si>
  <si>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</si>
  <si>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</si>
  <si>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</si>
  <si>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</si>
  <si>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</si>
  <si>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2620</t>
  </si>
  <si>
    <t>2700</t>
  </si>
  <si>
    <t>2730</t>
  </si>
  <si>
    <t>2800</t>
  </si>
  <si>
    <t>Капітальні трансферти</t>
  </si>
  <si>
    <t>3220</t>
  </si>
  <si>
    <t>Капітальні трансферти органам державного управління інших рівнів</t>
  </si>
  <si>
    <t>Дотації з місцевих бюджетів іншим місцевим бюджетам</t>
  </si>
  <si>
    <t>Субвенції з місцевих бюджетів іншим місцевим бюджетам</t>
  </si>
  <si>
    <t>Первинна медична допомога населенню, що надається центрами первинної медичної (медико-санітарної) допомоги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</si>
  <si>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</si>
  <si>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Субсидії та поточні трансферти підприємствам (установам, організаціям)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</si>
  <si>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</si>
  <si>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</si>
  <si>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</si>
  <si>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</si>
  <si>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</si>
  <si>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</si>
  <si>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</si>
  <si>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</si>
  <si>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</si>
  <si>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</si>
  <si>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</si>
  <si>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</si>
  <si>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</si>
  <si>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</si>
  <si>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Орендна плата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</si>
  <si>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</si>
  <si>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</si>
  <si>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</si>
  <si>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</si>
  <si>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</si>
  <si>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Інші неподаткові надходження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</si>
  <si>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</si>
  <si>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</si>
  <si>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</si>
  <si>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</si>
  <si>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бюджетних установ від реалізації в установленому порядку майна (крім нерухомого майна)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</si>
  <si>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</si>
  <si>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</si>
  <si>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інших енергоносіїв та інших комунальних послуг</t>
  </si>
  <si>
    <t>2610</t>
  </si>
  <si>
    <t>Капітальне будівництво (придбання)</t>
  </si>
  <si>
    <t>Капітальне будівництво (придбання) інших об`єктів</t>
  </si>
  <si>
    <t>Капітальний ремонт</t>
  </si>
  <si>
    <t>Капітальний ремонт інших об`єктів</t>
  </si>
  <si>
    <t>3140</t>
  </si>
  <si>
    <t>Реконструкція та реставрація</t>
  </si>
  <si>
    <t>Реконструкція та реставрація інших об`єктів</t>
  </si>
  <si>
    <t>Реставрація пам`яток культури, історії та архітектури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</si>
  <si>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</si>
  <si>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</si>
  <si>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Охорона здоров`я</t>
  </si>
  <si>
    <t>2152</t>
  </si>
  <si>
    <t>Інші програми та заходи у сфері охорони здоров`я</t>
  </si>
  <si>
    <t>3133</t>
  </si>
  <si>
    <t>Інші заходи та заклади молодіжної політики</t>
  </si>
  <si>
    <t>6020</t>
  </si>
  <si>
    <t>7130</t>
  </si>
  <si>
    <t>Здійснення заходів із землеустрою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</si>
  <si>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</si>
  <si>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</si>
  <si>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Капітальні трансферти підприємствам (установам, організаціям)</t>
  </si>
  <si>
    <t>3100</t>
  </si>
  <si>
    <t>3110</t>
  </si>
  <si>
    <t>3120</t>
  </si>
  <si>
    <t>3122</t>
  </si>
  <si>
    <t>3130</t>
  </si>
  <si>
    <t>3132</t>
  </si>
  <si>
    <t>3142</t>
  </si>
  <si>
    <t>3143</t>
  </si>
  <si>
    <t>3200</t>
  </si>
  <si>
    <t>3210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</si>
  <si>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</si>
  <si>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Додаток № 1</t>
  </si>
  <si>
    <t>грн.</t>
  </si>
  <si>
    <t>10000000</t>
  </si>
  <si>
    <t>11000000</t>
  </si>
  <si>
    <t>11010000</t>
  </si>
  <si>
    <t>11010100</t>
  </si>
  <si>
    <t>11010200</t>
  </si>
  <si>
    <t>11010400</t>
  </si>
  <si>
    <t>11010500</t>
  </si>
  <si>
    <t>13000000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</si>
  <si>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</si>
  <si>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</si>
  <si>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</si>
  <si>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</si>
  <si>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</si>
  <si>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</si>
  <si>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</si>
  <si>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</si>
  <si>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</si>
  <si>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</si>
  <si>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</si>
  <si>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</si>
  <si>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</si>
  <si>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</si>
  <si>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</si>
  <si>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</si>
  <si>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</si>
  <si>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</si>
  <si>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</si>
  <si>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</si>
  <si>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</si>
  <si>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</si>
  <si>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18011100</t>
  </si>
  <si>
    <t>18050000</t>
  </si>
  <si>
    <t>18050300</t>
  </si>
  <si>
    <t>18050400</t>
  </si>
  <si>
    <t>18050500</t>
  </si>
  <si>
    <t>20000000</t>
  </si>
  <si>
    <t>21000000</t>
  </si>
  <si>
    <t>21080000</t>
  </si>
  <si>
    <t>21081100</t>
  </si>
  <si>
    <t>22000000</t>
  </si>
  <si>
    <t>22010000</t>
  </si>
  <si>
    <t>22012500</t>
  </si>
  <si>
    <t>22080000</t>
  </si>
  <si>
    <t>22080400</t>
  </si>
  <si>
    <t>22090000</t>
  </si>
  <si>
    <t>22090100</t>
  </si>
  <si>
    <t>22090400</t>
  </si>
  <si>
    <t>24000000</t>
  </si>
  <si>
    <t>24060000</t>
  </si>
  <si>
    <t>24060300</t>
  </si>
  <si>
    <t>40000000</t>
  </si>
  <si>
    <t>41000000</t>
  </si>
  <si>
    <t>41030000</t>
  </si>
  <si>
    <t>41033900</t>
  </si>
  <si>
    <t>41040000</t>
  </si>
  <si>
    <t>41040200</t>
  </si>
  <si>
    <t>41050000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</si>
  <si>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</si>
  <si>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</si>
  <si>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41051000</t>
  </si>
  <si>
    <t>41051200</t>
  </si>
  <si>
    <t>41053000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</si>
  <si>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</si>
  <si>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</si>
  <si>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</si>
  <si>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</si>
  <si>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>19000000</t>
  </si>
  <si>
    <t>19010000</t>
  </si>
  <si>
    <t>19010100</t>
  </si>
  <si>
    <t>19010200</t>
  </si>
  <si>
    <t>19010300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</si>
  <si>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</si>
  <si>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</si>
  <si>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</si>
  <si>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</si>
  <si>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25000000</t>
  </si>
  <si>
    <t>25010000</t>
  </si>
  <si>
    <t>25010100</t>
  </si>
  <si>
    <t>25010300</t>
  </si>
  <si>
    <t>25010400</t>
  </si>
  <si>
    <t>25020000</t>
  </si>
  <si>
    <t>25020100</t>
  </si>
  <si>
    <t>7300</t>
  </si>
  <si>
    <t>Будівництво та регіональний розвиток</t>
  </si>
  <si>
    <t>7370</t>
  </si>
  <si>
    <t>8130</t>
  </si>
  <si>
    <t>Будівництво освітніх установ та закладів</t>
  </si>
  <si>
    <t>Будівництво установ та закладів культури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</si>
  <si>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</si>
  <si>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</si>
  <si>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Медикаменти та перев'язувальні матеріали</t>
  </si>
  <si>
    <t>КАПІТАЛЬНІ ВИДАТКИ</t>
  </si>
  <si>
    <t>ПОТОЧНІ ВИДАТКИ</t>
  </si>
  <si>
    <t>УСЬОГО</t>
  </si>
  <si>
    <t>Додаток № 3</t>
  </si>
  <si>
    <t>до рішення Галицинівської сільської ради</t>
  </si>
  <si>
    <t>Додаток № 2</t>
  </si>
  <si>
    <t>Виконання доходної частини   бюджету Галицинівської сільської територіальної громади</t>
  </si>
  <si>
    <t>Надання загальної середньої освіти за рахунок коштів місцевого бюджету</t>
  </si>
  <si>
    <t>1030</t>
  </si>
  <si>
    <t>Надання загальної середньої освіти за рахунок освітньої субвенції</t>
  </si>
  <si>
    <t>1070</t>
  </si>
  <si>
    <t>1080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</si>
  <si>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</si>
  <si>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</si>
  <si>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</si>
  <si>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</si>
  <si>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</si>
  <si>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</si>
  <si>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</si>
  <si>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</si>
  <si>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</si>
  <si>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</si>
  <si>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</si>
  <si>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</si>
  <si>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</si>
  <si>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</si>
  <si>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</si>
  <si>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</si>
  <si>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</si>
  <si>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4030</t>
  </si>
  <si>
    <t>Забезпечення діяльності бібліотек</t>
  </si>
  <si>
    <t>5000</t>
  </si>
  <si>
    <t>Фiзична культура i спорт</t>
  </si>
  <si>
    <t>5052</t>
  </si>
  <si>
    <t>Фінансова підтримка регіональних осередків всеукраїнських об`єднань фізкультурно-спортивної спрямованості у здійсненні фізкультурно-масових заходів серед населення регіону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</si>
  <si>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</si>
  <si>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</si>
  <si>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9430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</si>
  <si>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</si>
  <si>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8340</t>
  </si>
  <si>
    <t>Природоохоронні заходи за рахунок цільових фондів</t>
  </si>
  <si>
    <t>Оплата теплопостачання</t>
  </si>
  <si>
    <t>Рентна плата за спеціальне використання води (крім рентної плати за спеціальне використання води водних об`єктів місцевого значення) </t>
  </si>
  <si>
    <t xml:space="preserve">Рентна плата за спеціальне використання води </t>
  </si>
  <si>
    <t> Рентна плата за користування надрами для видобування корисних копалин місцевого значення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</si>
  <si>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</si>
  <si>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</si>
  <si>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Придбання обладнання і предметів довгострокового користування</t>
  </si>
  <si>
    <t xml:space="preserve">Сільський голова </t>
  </si>
  <si>
    <t>Іван НАЗАР</t>
  </si>
  <si>
    <t>1</t>
  </si>
  <si>
    <t>Сільський голова</t>
  </si>
  <si>
    <t>Придбання основного капіталу</t>
  </si>
  <si>
    <t>від                    2021 р. №</t>
  </si>
  <si>
    <t>Виконання видаткової частини  бюджету Галицинівської сільської територіальної громади за економічною структурою за 9 місяців 2021 року</t>
  </si>
  <si>
    <t>ВИКОНАНО ЗА 9 місяців 2021 року</t>
  </si>
  <si>
    <t>від                     2021 року</t>
  </si>
  <si>
    <t xml:space="preserve">№ </t>
  </si>
  <si>
    <t>за 9 місяців 2021 року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</si>
  <si>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</si>
  <si>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</si>
  <si>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</si>
  <si>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</si>
  <si>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державного бюджету місцевим бюджетам на реалізацію програми `Спроможна школа для кращих результатів`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</si>
  <si>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</si>
  <si>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від                     2021р. № </t>
  </si>
  <si>
    <t>Виконання видаткової частини  бюджету Галицинівської сільської територіальної громади за функціональною структурою за 9 місяців  2021 року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</si>
  <si>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</si>
  <si>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</si>
  <si>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Розроблення схем планування та забудови територій (містобудівної документації)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</si>
</sst>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  <numFmt numFmtId="182" formatCode="#,##0.0"/>
    <numFmt numFmtId="183" formatCode="0.0000"/>
    <numFmt numFmtId="184" formatCode="0.00000"/>
    <numFmt numFmtId="185" formatCode="0.000000"/>
    <numFmt numFmtId="186" formatCode="0.0000000"/>
    <numFmt numFmtId="187" formatCode="#0.00"/>
    <numFmt numFmtId="188" formatCode="#,##0;\-#,##0"/>
    <numFmt numFmtId="189" formatCode="#,##0.00;\-#,##0.00"/>
  </numFmts>
  <fonts count="6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u val="single"/>
      <sz val="6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  <font>
      <u val="single"/>
      <sz val="6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wrapText="1"/>
    </xf>
    <xf numFmtId="181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81" fontId="2" fillId="0" borderId="10" xfId="75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 wrapText="1"/>
    </xf>
    <xf numFmtId="0" fontId="2" fillId="34" borderId="0" xfId="0" applyNumberFormat="1" applyFont="1" applyFill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8" fillId="0" borderId="10" xfId="97" applyFont="1" applyBorder="1" quotePrefix="1">
      <alignment/>
      <protection/>
    </xf>
    <xf numFmtId="189" fontId="59" fillId="35" borderId="12" xfId="115" applyNumberFormat="1" applyFont="1" applyFill="1" applyBorder="1" applyAlignment="1">
      <alignment horizontal="center" vertical="center" wrapText="1"/>
      <protection/>
    </xf>
    <xf numFmtId="189" fontId="59" fillId="35" borderId="12" xfId="115" applyNumberFormat="1" applyFont="1" applyFill="1" applyBorder="1" applyAlignment="1">
      <alignment horizontal="left" vertical="center" wrapText="1"/>
      <protection/>
    </xf>
    <xf numFmtId="189" fontId="60" fillId="35" borderId="12" xfId="115" applyNumberFormat="1" applyFont="1" applyFill="1" applyBorder="1" applyAlignment="1">
      <alignment horizontal="left" vertical="center" wrapText="1"/>
      <protection/>
    </xf>
    <xf numFmtId="0" fontId="58" fillId="0" borderId="10" xfId="97" applyFont="1" applyBorder="1" applyAlignment="1">
      <alignment wrapText="1"/>
      <protection/>
    </xf>
    <xf numFmtId="3" fontId="61" fillId="35" borderId="12" xfId="115" applyNumberFormat="1" applyFont="1" applyFill="1" applyBorder="1" applyAlignment="1">
      <alignment horizontal="right" vertical="center" wrapText="1"/>
      <protection/>
    </xf>
    <xf numFmtId="3" fontId="58" fillId="0" borderId="10" xfId="97" applyNumberFormat="1" applyFont="1" applyBorder="1">
      <alignment/>
      <protection/>
    </xf>
    <xf numFmtId="0" fontId="8" fillId="0" borderId="0" xfId="0" applyFont="1" applyAlignment="1">
      <alignment/>
    </xf>
    <xf numFmtId="0" fontId="2" fillId="34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81" fontId="1" fillId="0" borderId="0" xfId="0" applyNumberFormat="1" applyFont="1" applyAlignment="1">
      <alignment horizontal="left" wrapText="1"/>
    </xf>
    <xf numFmtId="181" fontId="1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61" fillId="35" borderId="13" xfId="115" applyNumberFormat="1" applyFont="1" applyFill="1" applyBorder="1" applyAlignment="1">
      <alignment horizontal="right" vertical="center" wrapText="1"/>
      <protection/>
    </xf>
    <xf numFmtId="0" fontId="62" fillId="34" borderId="10" xfId="108" applyFont="1" applyFill="1" applyBorder="1" applyAlignment="1" quotePrefix="1">
      <alignment horizontal="center" vertical="center" wrapText="1"/>
      <protection/>
    </xf>
    <xf numFmtId="0" fontId="62" fillId="34" borderId="10" xfId="108" applyFont="1" applyFill="1" applyBorder="1" applyAlignment="1">
      <alignment vertical="center" wrapText="1"/>
      <protection/>
    </xf>
    <xf numFmtId="3" fontId="62" fillId="34" borderId="10" xfId="108" applyNumberFormat="1" applyFont="1" applyFill="1" applyBorder="1" applyAlignment="1">
      <alignment vertical="center" wrapText="1"/>
      <protection/>
    </xf>
    <xf numFmtId="3" fontId="62" fillId="0" borderId="10" xfId="97" applyNumberFormat="1" applyFont="1" applyBorder="1">
      <alignment/>
      <protection/>
    </xf>
    <xf numFmtId="3" fontId="63" fillId="35" borderId="14" xfId="115" applyNumberFormat="1" applyFont="1" applyFill="1" applyBorder="1" applyAlignment="1">
      <alignment horizontal="right" vertical="center" wrapText="1"/>
      <protection/>
    </xf>
    <xf numFmtId="3" fontId="63" fillId="35" borderId="15" xfId="115" applyNumberFormat="1" applyFont="1" applyFill="1" applyBorder="1" applyAlignment="1">
      <alignment horizontal="right" vertical="center" wrapText="1"/>
      <protection/>
    </xf>
    <xf numFmtId="0" fontId="64" fillId="34" borderId="10" xfId="108" applyFont="1" applyFill="1" applyBorder="1" applyAlignment="1" quotePrefix="1">
      <alignment horizontal="center" vertical="center" wrapText="1"/>
      <protection/>
    </xf>
    <xf numFmtId="0" fontId="64" fillId="34" borderId="10" xfId="108" applyFont="1" applyFill="1" applyBorder="1" applyAlignment="1">
      <alignment vertical="center" wrapText="1"/>
      <protection/>
    </xf>
    <xf numFmtId="3" fontId="64" fillId="34" borderId="10" xfId="108" applyNumberFormat="1" applyFont="1" applyFill="1" applyBorder="1" applyAlignment="1">
      <alignment vertical="center" wrapText="1"/>
      <protection/>
    </xf>
    <xf numFmtId="3" fontId="64" fillId="34" borderId="10" xfId="97" applyNumberFormat="1" applyFont="1" applyFill="1" applyBorder="1">
      <alignment/>
      <protection/>
    </xf>
    <xf numFmtId="0" fontId="58" fillId="0" borderId="10" xfId="97" applyFont="1" applyBorder="1" applyAlignment="1" quotePrefix="1">
      <alignment horizontal="left"/>
      <protection/>
    </xf>
    <xf numFmtId="0" fontId="3" fillId="0" borderId="10" xfId="0" applyFont="1" applyBorder="1" applyAlignment="1">
      <alignment horizontal="left" vertical="center"/>
    </xf>
    <xf numFmtId="0" fontId="3" fillId="34" borderId="0" xfId="0" applyFont="1" applyFill="1" applyAlignment="1">
      <alignment/>
    </xf>
    <xf numFmtId="0" fontId="6" fillId="0" borderId="0" xfId="0" applyFont="1" applyAlignment="1">
      <alignment/>
    </xf>
    <xf numFmtId="3" fontId="1" fillId="34" borderId="0" xfId="0" applyNumberFormat="1" applyFont="1" applyFill="1" applyAlignment="1">
      <alignment/>
    </xf>
    <xf numFmtId="49" fontId="64" fillId="0" borderId="10" xfId="63" applyNumberFormat="1" applyFont="1" applyFill="1" applyBorder="1" applyAlignment="1">
      <alignment horizontal="center" vertical="center"/>
      <protection/>
    </xf>
    <xf numFmtId="0" fontId="64" fillId="0" borderId="10" xfId="63" applyFont="1" applyFill="1" applyBorder="1" applyAlignment="1">
      <alignment horizontal="center" vertical="center" wrapText="1"/>
      <protection/>
    </xf>
    <xf numFmtId="0" fontId="6" fillId="34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right"/>
    </xf>
    <xf numFmtId="3" fontId="59" fillId="35" borderId="12" xfId="115" applyNumberFormat="1" applyFont="1" applyFill="1" applyBorder="1" applyAlignment="1">
      <alignment horizontal="right" vertical="center" wrapText="1"/>
      <protection/>
    </xf>
    <xf numFmtId="3" fontId="59" fillId="35" borderId="13" xfId="115" applyNumberFormat="1" applyFont="1" applyFill="1" applyBorder="1" applyAlignment="1">
      <alignment horizontal="righ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0" fillId="0" borderId="10" xfId="64" applyFont="1" applyBorder="1" applyAlignment="1">
      <alignment horizontal="center" vertical="center"/>
      <protection/>
    </xf>
    <xf numFmtId="0" fontId="10" fillId="0" borderId="10" xfId="64" applyFont="1" applyBorder="1" applyAlignment="1">
      <alignment vertical="center" wrapText="1"/>
      <protection/>
    </xf>
    <xf numFmtId="0" fontId="3" fillId="34" borderId="10" xfId="108" applyFont="1" applyFill="1" applyBorder="1" applyAlignment="1" quotePrefix="1">
      <alignment horizontal="center" vertical="center" wrapText="1"/>
      <protection/>
    </xf>
    <xf numFmtId="0" fontId="3" fillId="34" borderId="10" xfId="108" applyFont="1" applyFill="1" applyBorder="1" applyAlignment="1">
      <alignment vertical="center" wrapText="1"/>
      <protection/>
    </xf>
    <xf numFmtId="3" fontId="3" fillId="34" borderId="10" xfId="108" applyNumberFormat="1" applyFont="1" applyFill="1" applyBorder="1" applyAlignment="1">
      <alignment vertical="center" wrapText="1"/>
      <protection/>
    </xf>
    <xf numFmtId="0" fontId="2" fillId="34" borderId="10" xfId="108" applyFont="1" applyFill="1" applyBorder="1" applyAlignment="1" quotePrefix="1">
      <alignment horizontal="center" vertical="center" wrapText="1"/>
      <protection/>
    </xf>
    <xf numFmtId="0" fontId="2" fillId="34" borderId="10" xfId="108" applyFont="1" applyFill="1" applyBorder="1" applyAlignment="1">
      <alignment vertical="center" wrapText="1"/>
      <protection/>
    </xf>
    <xf numFmtId="3" fontId="2" fillId="34" borderId="10" xfId="108" applyNumberFormat="1" applyFont="1" applyFill="1" applyBorder="1" applyAlignment="1">
      <alignment vertical="center" wrapText="1"/>
      <protection/>
    </xf>
    <xf numFmtId="3" fontId="58" fillId="0" borderId="0" xfId="97" applyNumberFormat="1" applyFont="1" applyBorder="1">
      <alignment/>
      <protection/>
    </xf>
    <xf numFmtId="3" fontId="64" fillId="34" borderId="10" xfId="97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49" fontId="62" fillId="0" borderId="10" xfId="63" applyNumberFormat="1" applyFont="1" applyFill="1" applyBorder="1" applyAlignment="1">
      <alignment horizontal="center" vertical="center"/>
      <protection/>
    </xf>
    <xf numFmtId="49" fontId="64" fillId="0" borderId="10" xfId="63" applyNumberFormat="1" applyFont="1" applyFill="1" applyBorder="1" applyAlignment="1">
      <alignment horizontal="center" vertical="center"/>
      <protection/>
    </xf>
    <xf numFmtId="0" fontId="62" fillId="0" borderId="10" xfId="63" applyFont="1" applyFill="1" applyBorder="1" applyAlignment="1">
      <alignment horizontal="center" vertical="center" wrapText="1"/>
      <protection/>
    </xf>
    <xf numFmtId="0" fontId="64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181" fontId="1" fillId="0" borderId="0" xfId="0" applyNumberFormat="1" applyFont="1" applyAlignment="1">
      <alignment horizontal="left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2" fillId="34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62" fillId="0" borderId="19" xfId="97" applyFont="1" applyBorder="1" applyAlignment="1">
      <alignment horizontal="left" wrapText="1"/>
      <protection/>
    </xf>
    <xf numFmtId="0" fontId="62" fillId="0" borderId="11" xfId="97" applyFont="1" applyBorder="1" applyAlignment="1">
      <alignment horizontal="left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46" xfId="93"/>
    <cellStyle name="Обычный 47" xfId="94"/>
    <cellStyle name="Обычный 48" xfId="95"/>
    <cellStyle name="Обычный 49" xfId="96"/>
    <cellStyle name="Обычный 5" xfId="97"/>
    <cellStyle name="Обычный 50" xfId="98"/>
    <cellStyle name="Обычный 51" xfId="99"/>
    <cellStyle name="Обычный 52" xfId="100"/>
    <cellStyle name="Обычный 53" xfId="101"/>
    <cellStyle name="Обычный 54" xfId="102"/>
    <cellStyle name="Обычный 55" xfId="103"/>
    <cellStyle name="Обычный 56" xfId="104"/>
    <cellStyle name="Обычный 57" xfId="105"/>
    <cellStyle name="Обычный 58" xfId="106"/>
    <cellStyle name="Обычный 59" xfId="107"/>
    <cellStyle name="Обычный 6" xfId="108"/>
    <cellStyle name="Обычный 60" xfId="109"/>
    <cellStyle name="Обычный 61" xfId="110"/>
    <cellStyle name="Обычный 62" xfId="111"/>
    <cellStyle name="Обычный 63" xfId="112"/>
    <cellStyle name="Обычный 64" xfId="113"/>
    <cellStyle name="Обычный 65" xfId="114"/>
    <cellStyle name="Обычный 7" xfId="115"/>
    <cellStyle name="Обычный 8" xfId="116"/>
    <cellStyle name="Обычный 9" xfId="117"/>
    <cellStyle name="Followed Hyperlink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view="pageBreakPreview" zoomScaleNormal="75" zoomScaleSheetLayoutView="100" zoomScalePageLayoutView="0" workbookViewId="0" topLeftCell="A85">
      <selection activeCell="D99" sqref="D99"/>
    </sheetView>
  </sheetViews>
  <sheetFormatPr defaultColWidth="9.00390625" defaultRowHeight="12.75"/>
  <cols>
    <col min="1" max="1" width="16.25390625" style="11" customWidth="1"/>
    <col min="2" max="2" width="77.00390625" style="3" customWidth="1"/>
    <col min="3" max="3" width="22.00390625" style="4" bestFit="1" customWidth="1"/>
    <col min="4" max="4" width="18.75390625" style="4" customWidth="1"/>
    <col min="5" max="5" width="19.25390625" style="4" bestFit="1" customWidth="1"/>
    <col min="6" max="16384" width="9.125" style="2" customWidth="1"/>
  </cols>
  <sheetData>
    <row r="1" spans="3:5" ht="18.75">
      <c r="C1" s="40" t="s">
        <v>201</v>
      </c>
      <c r="D1" s="41"/>
      <c r="E1" s="40"/>
    </row>
    <row r="2" spans="1:5" ht="18.75" customHeight="1">
      <c r="A2" s="12"/>
      <c r="B2" s="5"/>
      <c r="C2" s="86" t="s">
        <v>298</v>
      </c>
      <c r="D2" s="86"/>
      <c r="E2" s="86"/>
    </row>
    <row r="3" spans="1:4" ht="18" customHeight="1">
      <c r="A3" s="12"/>
      <c r="B3" s="5"/>
      <c r="C3" s="41" t="s">
        <v>350</v>
      </c>
      <c r="D3" s="41" t="s">
        <v>351</v>
      </c>
    </row>
    <row r="4" spans="1:5" ht="18" customHeight="1">
      <c r="A4" s="5"/>
      <c r="B4" s="5"/>
      <c r="C4" s="5"/>
      <c r="D4" s="2"/>
      <c r="E4" s="2"/>
    </row>
    <row r="5" spans="1:5" ht="35.25" customHeight="1">
      <c r="A5" s="5"/>
      <c r="B5" s="79" t="s">
        <v>300</v>
      </c>
      <c r="C5" s="79"/>
      <c r="D5" s="79"/>
      <c r="E5" s="79"/>
    </row>
    <row r="6" spans="1:5" ht="18.75">
      <c r="A6" s="13"/>
      <c r="B6" s="80" t="s">
        <v>352</v>
      </c>
      <c r="C6" s="80"/>
      <c r="D6" s="80"/>
      <c r="E6" s="80"/>
    </row>
    <row r="7" ht="18.75">
      <c r="E7" s="42" t="s">
        <v>202</v>
      </c>
    </row>
    <row r="8" spans="1:5" s="6" customFormat="1" ht="18.75">
      <c r="A8" s="81" t="s">
        <v>0</v>
      </c>
      <c r="B8" s="83" t="s">
        <v>1</v>
      </c>
      <c r="C8" s="85" t="s">
        <v>349</v>
      </c>
      <c r="D8" s="85"/>
      <c r="E8" s="85"/>
    </row>
    <row r="9" spans="1:5" s="7" customFormat="1" ht="37.5">
      <c r="A9" s="82"/>
      <c r="B9" s="84"/>
      <c r="C9" s="10" t="s">
        <v>35</v>
      </c>
      <c r="D9" s="10" t="s">
        <v>36</v>
      </c>
      <c r="E9" s="10" t="s">
        <v>37</v>
      </c>
    </row>
    <row r="10" spans="1:5" s="7" customFormat="1" ht="18.75">
      <c r="A10" s="59" t="s">
        <v>344</v>
      </c>
      <c r="B10" s="60">
        <v>2</v>
      </c>
      <c r="C10" s="60">
        <v>3</v>
      </c>
      <c r="D10" s="60">
        <v>4</v>
      </c>
      <c r="E10" s="60">
        <v>5</v>
      </c>
    </row>
    <row r="11" spans="1:5" ht="18.75">
      <c r="A11" s="14" t="s">
        <v>203</v>
      </c>
      <c r="B11" s="15" t="s">
        <v>2</v>
      </c>
      <c r="C11" s="21">
        <f>C12+C20+C28+C35+C50</f>
        <v>97702878</v>
      </c>
      <c r="D11" s="21">
        <f>D12+D20+D28+D35+D50</f>
        <v>6713801</v>
      </c>
      <c r="E11" s="21">
        <f>C11+D11</f>
        <v>104416679</v>
      </c>
    </row>
    <row r="12" spans="1:5" ht="39">
      <c r="A12" s="16" t="s">
        <v>204</v>
      </c>
      <c r="B12" s="18" t="s">
        <v>3</v>
      </c>
      <c r="C12" s="22">
        <f>C13+C18</f>
        <v>81621234</v>
      </c>
      <c r="D12" s="22"/>
      <c r="E12" s="22">
        <f aca="true" t="shared" si="0" ref="E12:E78">C12+D12</f>
        <v>81621234</v>
      </c>
    </row>
    <row r="13" spans="1:5" ht="18.75">
      <c r="A13" s="16" t="s">
        <v>205</v>
      </c>
      <c r="B13" s="17" t="s">
        <v>4</v>
      </c>
      <c r="C13" s="23">
        <f>C14+C15+C16+C17</f>
        <v>81618502</v>
      </c>
      <c r="D13" s="23"/>
      <c r="E13" s="23">
        <f t="shared" si="0"/>
        <v>81618502</v>
      </c>
    </row>
    <row r="14" spans="1:5" ht="56.25">
      <c r="A14" s="16" t="s">
        <v>206</v>
      </c>
      <c r="B14" s="17" t="s">
        <v>5</v>
      </c>
      <c r="C14" s="23">
        <v>75248096</v>
      </c>
      <c r="D14" s="23"/>
      <c r="E14" s="23">
        <f t="shared" si="0"/>
        <v>75248096</v>
      </c>
    </row>
    <row r="15" spans="1:5" ht="75">
      <c r="A15" s="16" t="s">
        <v>207</v>
      </c>
      <c r="B15" s="17" t="s">
        <v>6</v>
      </c>
      <c r="C15" s="23">
        <v>3274582</v>
      </c>
      <c r="D15" s="23"/>
      <c r="E15" s="23">
        <f t="shared" si="0"/>
        <v>3274582</v>
      </c>
    </row>
    <row r="16" spans="1:5" ht="56.25">
      <c r="A16" s="16" t="s">
        <v>208</v>
      </c>
      <c r="B16" s="17" t="s">
        <v>7</v>
      </c>
      <c r="C16" s="23">
        <v>2766404</v>
      </c>
      <c r="D16" s="23"/>
      <c r="E16" s="23">
        <f t="shared" si="0"/>
        <v>2766404</v>
      </c>
    </row>
    <row r="17" spans="1:5" ht="37.5">
      <c r="A17" s="16" t="s">
        <v>209</v>
      </c>
      <c r="B17" s="17" t="s">
        <v>8</v>
      </c>
      <c r="C17" s="23">
        <v>329420</v>
      </c>
      <c r="D17" s="23"/>
      <c r="E17" s="23">
        <f t="shared" si="0"/>
        <v>329420</v>
      </c>
    </row>
    <row r="18" spans="1:5" ht="18.75">
      <c r="A18" s="55">
        <v>11020000</v>
      </c>
      <c r="B18" s="17" t="s">
        <v>353</v>
      </c>
      <c r="C18" s="23">
        <f>C19</f>
        <v>2732</v>
      </c>
      <c r="D18" s="23"/>
      <c r="E18" s="23">
        <f t="shared" si="0"/>
        <v>2732</v>
      </c>
    </row>
    <row r="19" spans="1:5" ht="37.5">
      <c r="A19" s="55">
        <v>11020200</v>
      </c>
      <c r="B19" s="17" t="s">
        <v>354</v>
      </c>
      <c r="C19" s="23">
        <v>2732</v>
      </c>
      <c r="D19" s="23"/>
      <c r="E19" s="23">
        <f t="shared" si="0"/>
        <v>2732</v>
      </c>
    </row>
    <row r="20" spans="1:5" ht="39">
      <c r="A20" s="19" t="s">
        <v>210</v>
      </c>
      <c r="B20" s="18" t="s">
        <v>145</v>
      </c>
      <c r="C20" s="22">
        <f>C21+C25+C23</f>
        <v>2216837</v>
      </c>
      <c r="D20" s="22"/>
      <c r="E20" s="22">
        <f t="shared" si="0"/>
        <v>2216837</v>
      </c>
    </row>
    <row r="21" spans="1:5" ht="18.75">
      <c r="A21" s="16" t="s">
        <v>211</v>
      </c>
      <c r="B21" s="17" t="s">
        <v>212</v>
      </c>
      <c r="C21" s="23">
        <f>C22</f>
        <v>2271</v>
      </c>
      <c r="D21" s="23"/>
      <c r="E21" s="23">
        <f t="shared" si="0"/>
        <v>2271</v>
      </c>
    </row>
    <row r="22" spans="1:5" ht="81.75" customHeight="1">
      <c r="A22" s="16" t="s">
        <v>213</v>
      </c>
      <c r="B22" s="17" t="s">
        <v>214</v>
      </c>
      <c r="C22" s="23">
        <v>2271</v>
      </c>
      <c r="D22" s="23"/>
      <c r="E22" s="23">
        <f t="shared" si="0"/>
        <v>2271</v>
      </c>
    </row>
    <row r="23" spans="1:5" ht="48" customHeight="1">
      <c r="A23" s="55">
        <v>13020000</v>
      </c>
      <c r="B23" s="17" t="s">
        <v>337</v>
      </c>
      <c r="C23" s="23">
        <f>C24</f>
        <v>11</v>
      </c>
      <c r="D23" s="23"/>
      <c r="E23" s="23">
        <f t="shared" si="0"/>
        <v>11</v>
      </c>
    </row>
    <row r="24" spans="1:5" ht="57" customHeight="1">
      <c r="A24" s="55">
        <v>13020200</v>
      </c>
      <c r="B24" s="17" t="s">
        <v>336</v>
      </c>
      <c r="C24" s="23">
        <v>11</v>
      </c>
      <c r="D24" s="23"/>
      <c r="E24" s="23">
        <f t="shared" si="0"/>
        <v>11</v>
      </c>
    </row>
    <row r="25" spans="1:5" ht="18.75">
      <c r="A25" s="16" t="s">
        <v>215</v>
      </c>
      <c r="B25" s="17" t="s">
        <v>146</v>
      </c>
      <c r="C25" s="23">
        <f>C26+C27</f>
        <v>2214555</v>
      </c>
      <c r="D25" s="23"/>
      <c r="E25" s="23">
        <f t="shared" si="0"/>
        <v>2214555</v>
      </c>
    </row>
    <row r="26" spans="1:5" ht="37.5">
      <c r="A26" s="16" t="s">
        <v>216</v>
      </c>
      <c r="B26" s="17" t="s">
        <v>147</v>
      </c>
      <c r="C26" s="23">
        <v>13902</v>
      </c>
      <c r="D26" s="23"/>
      <c r="E26" s="23">
        <f t="shared" si="0"/>
        <v>13902</v>
      </c>
    </row>
    <row r="27" spans="1:5" ht="37.5">
      <c r="A27" s="55">
        <v>13040100</v>
      </c>
      <c r="B27" s="17" t="s">
        <v>338</v>
      </c>
      <c r="C27" s="23">
        <v>2200653</v>
      </c>
      <c r="D27" s="23"/>
      <c r="E27" s="23">
        <f t="shared" si="0"/>
        <v>2200653</v>
      </c>
    </row>
    <row r="28" spans="1:5" ht="19.5">
      <c r="A28" s="19" t="s">
        <v>217</v>
      </c>
      <c r="B28" s="18" t="s">
        <v>9</v>
      </c>
      <c r="C28" s="22">
        <f>C29+C31+C33</f>
        <v>307894</v>
      </c>
      <c r="D28" s="22"/>
      <c r="E28" s="22">
        <f t="shared" si="0"/>
        <v>307894</v>
      </c>
    </row>
    <row r="29" spans="1:5" ht="37.5">
      <c r="A29" s="16" t="s">
        <v>218</v>
      </c>
      <c r="B29" s="17" t="s">
        <v>148</v>
      </c>
      <c r="C29" s="23">
        <f>C30</f>
        <v>7295</v>
      </c>
      <c r="D29" s="23"/>
      <c r="E29" s="23">
        <f t="shared" si="0"/>
        <v>7295</v>
      </c>
    </row>
    <row r="30" spans="1:5" ht="18.75">
      <c r="A30" s="16" t="s">
        <v>219</v>
      </c>
      <c r="B30" s="17" t="s">
        <v>10</v>
      </c>
      <c r="C30" s="23">
        <v>7295</v>
      </c>
      <c r="D30" s="23"/>
      <c r="E30" s="23">
        <f t="shared" si="0"/>
        <v>7295</v>
      </c>
    </row>
    <row r="31" spans="1:5" ht="37.5">
      <c r="A31" s="16" t="s">
        <v>220</v>
      </c>
      <c r="B31" s="17" t="s">
        <v>11</v>
      </c>
      <c r="C31" s="23">
        <f>C32</f>
        <v>24775</v>
      </c>
      <c r="D31" s="23"/>
      <c r="E31" s="23">
        <f t="shared" si="0"/>
        <v>24775</v>
      </c>
    </row>
    <row r="32" spans="1:5" ht="18.75">
      <c r="A32" s="16" t="s">
        <v>221</v>
      </c>
      <c r="B32" s="17" t="s">
        <v>10</v>
      </c>
      <c r="C32" s="23">
        <v>24775</v>
      </c>
      <c r="D32" s="23"/>
      <c r="E32" s="23">
        <f t="shared" si="0"/>
        <v>24775</v>
      </c>
    </row>
    <row r="33" spans="1:5" ht="37.5">
      <c r="A33" s="16" t="s">
        <v>222</v>
      </c>
      <c r="B33" s="17" t="s">
        <v>149</v>
      </c>
      <c r="C33" s="23">
        <f>C34</f>
        <v>275824</v>
      </c>
      <c r="D33" s="23"/>
      <c r="E33" s="23">
        <f t="shared" si="0"/>
        <v>275824</v>
      </c>
    </row>
    <row r="34" spans="1:5" ht="37.5">
      <c r="A34" s="16" t="s">
        <v>222</v>
      </c>
      <c r="B34" s="17" t="s">
        <v>149</v>
      </c>
      <c r="C34" s="23">
        <v>275824</v>
      </c>
      <c r="D34" s="23"/>
      <c r="E34" s="23">
        <f t="shared" si="0"/>
        <v>275824</v>
      </c>
    </row>
    <row r="35" spans="1:5" ht="19.5">
      <c r="A35" s="19" t="s">
        <v>223</v>
      </c>
      <c r="B35" s="18" t="s">
        <v>150</v>
      </c>
      <c r="C35" s="22">
        <f>C36+C46</f>
        <v>13556913</v>
      </c>
      <c r="D35" s="22"/>
      <c r="E35" s="22">
        <f t="shared" si="0"/>
        <v>13556913</v>
      </c>
    </row>
    <row r="36" spans="1:10" ht="18.75">
      <c r="A36" s="16" t="s">
        <v>224</v>
      </c>
      <c r="B36" s="17" t="s">
        <v>151</v>
      </c>
      <c r="C36" s="23">
        <f>SUM(C37:C45)</f>
        <v>9832858</v>
      </c>
      <c r="D36" s="23"/>
      <c r="E36" s="23">
        <f t="shared" si="0"/>
        <v>9832858</v>
      </c>
      <c r="F36" s="9"/>
      <c r="G36" s="9"/>
      <c r="H36" s="9"/>
      <c r="I36" s="9"/>
      <c r="J36" s="9"/>
    </row>
    <row r="37" spans="1:10" ht="56.25">
      <c r="A37" s="16" t="s">
        <v>225</v>
      </c>
      <c r="B37" s="17" t="s">
        <v>152</v>
      </c>
      <c r="C37" s="23">
        <v>4841</v>
      </c>
      <c r="D37" s="23"/>
      <c r="E37" s="23">
        <f t="shared" si="0"/>
        <v>4841</v>
      </c>
      <c r="F37" s="9"/>
      <c r="G37" s="9"/>
      <c r="H37" s="9"/>
      <c r="I37" s="9"/>
      <c r="J37" s="9"/>
    </row>
    <row r="38" spans="1:10" ht="56.25">
      <c r="A38" s="16" t="s">
        <v>226</v>
      </c>
      <c r="B38" s="17" t="s">
        <v>139</v>
      </c>
      <c r="C38" s="23">
        <v>49881</v>
      </c>
      <c r="D38" s="23"/>
      <c r="E38" s="23">
        <f t="shared" si="0"/>
        <v>49881</v>
      </c>
      <c r="F38" s="9"/>
      <c r="G38" s="9"/>
      <c r="H38" s="9"/>
      <c r="I38" s="9"/>
      <c r="J38" s="9"/>
    </row>
    <row r="39" spans="1:10" ht="56.25">
      <c r="A39" s="16" t="s">
        <v>227</v>
      </c>
      <c r="B39" s="17" t="s">
        <v>140</v>
      </c>
      <c r="C39" s="23">
        <v>69416</v>
      </c>
      <c r="D39" s="23"/>
      <c r="E39" s="23">
        <f t="shared" si="0"/>
        <v>69416</v>
      </c>
      <c r="F39" s="9"/>
      <c r="G39" s="9"/>
      <c r="H39" s="9"/>
      <c r="I39" s="9"/>
      <c r="J39" s="9"/>
    </row>
    <row r="40" spans="1:10" ht="56.25">
      <c r="A40" s="16" t="s">
        <v>228</v>
      </c>
      <c r="B40" s="17" t="s">
        <v>141</v>
      </c>
      <c r="C40" s="23">
        <v>6161101</v>
      </c>
      <c r="D40" s="23"/>
      <c r="E40" s="23">
        <f t="shared" si="0"/>
        <v>6161101</v>
      </c>
      <c r="F40" s="9"/>
      <c r="G40" s="9"/>
      <c r="H40" s="9"/>
      <c r="I40" s="9"/>
      <c r="J40" s="9"/>
    </row>
    <row r="41" spans="1:10" ht="18.75">
      <c r="A41" s="16" t="s">
        <v>229</v>
      </c>
      <c r="B41" s="17" t="s">
        <v>142</v>
      </c>
      <c r="C41" s="23">
        <v>1446183</v>
      </c>
      <c r="D41" s="23"/>
      <c r="E41" s="23">
        <f t="shared" si="0"/>
        <v>1446183</v>
      </c>
      <c r="F41" s="9"/>
      <c r="G41" s="9"/>
      <c r="H41" s="9"/>
      <c r="I41" s="9"/>
      <c r="J41" s="9"/>
    </row>
    <row r="42" spans="1:8" ht="18.75">
      <c r="A42" s="16" t="s">
        <v>230</v>
      </c>
      <c r="B42" s="17" t="s">
        <v>143</v>
      </c>
      <c r="C42" s="23">
        <v>1234226</v>
      </c>
      <c r="D42" s="23"/>
      <c r="E42" s="23">
        <f t="shared" si="0"/>
        <v>1234226</v>
      </c>
      <c r="F42" s="9"/>
      <c r="G42" s="9"/>
      <c r="H42" s="9"/>
    </row>
    <row r="43" spans="1:5" ht="18.75">
      <c r="A43" s="16" t="s">
        <v>231</v>
      </c>
      <c r="B43" s="17" t="s">
        <v>144</v>
      </c>
      <c r="C43" s="23">
        <v>693431</v>
      </c>
      <c r="D43" s="23"/>
      <c r="E43" s="23">
        <f t="shared" si="0"/>
        <v>693431</v>
      </c>
    </row>
    <row r="44" spans="1:5" ht="18.75">
      <c r="A44" s="16" t="s">
        <v>232</v>
      </c>
      <c r="B44" s="17" t="s">
        <v>153</v>
      </c>
      <c r="C44" s="23">
        <v>173779</v>
      </c>
      <c r="D44" s="23"/>
      <c r="E44" s="23">
        <f t="shared" si="0"/>
        <v>173779</v>
      </c>
    </row>
    <row r="45" spans="1:5" ht="18.75">
      <c r="A45" s="16" t="s">
        <v>233</v>
      </c>
      <c r="B45" s="17" t="s">
        <v>154</v>
      </c>
      <c r="C45" s="23"/>
      <c r="D45" s="23"/>
      <c r="E45" s="23">
        <f t="shared" si="0"/>
        <v>0</v>
      </c>
    </row>
    <row r="46" spans="1:5" ht="18.75">
      <c r="A46" s="16" t="s">
        <v>234</v>
      </c>
      <c r="B46" s="17" t="s">
        <v>12</v>
      </c>
      <c r="C46" s="23">
        <f>SUM(C47:C49)</f>
        <v>3724055</v>
      </c>
      <c r="D46" s="23"/>
      <c r="E46" s="23">
        <f t="shared" si="0"/>
        <v>3724055</v>
      </c>
    </row>
    <row r="47" spans="1:5" ht="18.75">
      <c r="A47" s="16" t="s">
        <v>235</v>
      </c>
      <c r="B47" s="17" t="s">
        <v>13</v>
      </c>
      <c r="C47" s="23">
        <v>558761</v>
      </c>
      <c r="D47" s="23"/>
      <c r="E47" s="23">
        <f t="shared" si="0"/>
        <v>558761</v>
      </c>
    </row>
    <row r="48" spans="1:5" ht="18.75">
      <c r="A48" s="16" t="s">
        <v>236</v>
      </c>
      <c r="B48" s="17" t="s">
        <v>14</v>
      </c>
      <c r="C48" s="23">
        <v>2108108</v>
      </c>
      <c r="D48" s="23"/>
      <c r="E48" s="23">
        <f t="shared" si="0"/>
        <v>2108108</v>
      </c>
    </row>
    <row r="49" spans="1:5" ht="75">
      <c r="A49" s="16" t="s">
        <v>237</v>
      </c>
      <c r="B49" s="17" t="s">
        <v>155</v>
      </c>
      <c r="C49" s="23">
        <v>1057186</v>
      </c>
      <c r="D49" s="23"/>
      <c r="E49" s="23">
        <f t="shared" si="0"/>
        <v>1057186</v>
      </c>
    </row>
    <row r="50" spans="1:5" ht="19.5">
      <c r="A50" s="19" t="s">
        <v>269</v>
      </c>
      <c r="B50" s="18" t="s">
        <v>26</v>
      </c>
      <c r="C50" s="22"/>
      <c r="D50" s="22">
        <f>D51</f>
        <v>6713801</v>
      </c>
      <c r="E50" s="22">
        <f t="shared" si="0"/>
        <v>6713801</v>
      </c>
    </row>
    <row r="51" spans="1:5" ht="18.75">
      <c r="A51" s="16" t="s">
        <v>270</v>
      </c>
      <c r="B51" s="17" t="s">
        <v>27</v>
      </c>
      <c r="C51" s="23"/>
      <c r="D51" s="23">
        <f>SUM(D52:D54)</f>
        <v>6713801</v>
      </c>
      <c r="E51" s="23">
        <f t="shared" si="0"/>
        <v>6713801</v>
      </c>
    </row>
    <row r="52" spans="1:5" ht="75">
      <c r="A52" s="16" t="s">
        <v>271</v>
      </c>
      <c r="B52" s="17" t="s">
        <v>163</v>
      </c>
      <c r="C52" s="23"/>
      <c r="D52" s="23">
        <v>907557</v>
      </c>
      <c r="E52" s="23">
        <f t="shared" si="0"/>
        <v>907557</v>
      </c>
    </row>
    <row r="53" spans="1:5" ht="37.5">
      <c r="A53" s="16" t="s">
        <v>272</v>
      </c>
      <c r="B53" s="17" t="s">
        <v>28</v>
      </c>
      <c r="C53" s="23"/>
      <c r="D53" s="23">
        <v>239528</v>
      </c>
      <c r="E53" s="23">
        <f t="shared" si="0"/>
        <v>239528</v>
      </c>
    </row>
    <row r="54" spans="1:5" ht="56.25">
      <c r="A54" s="16" t="s">
        <v>273</v>
      </c>
      <c r="B54" s="17" t="s">
        <v>29</v>
      </c>
      <c r="C54" s="23"/>
      <c r="D54" s="23">
        <v>5566716</v>
      </c>
      <c r="E54" s="23">
        <f t="shared" si="0"/>
        <v>5566716</v>
      </c>
    </row>
    <row r="55" spans="1:5" ht="18.75">
      <c r="A55" s="14" t="s">
        <v>238</v>
      </c>
      <c r="B55" s="15" t="s">
        <v>15</v>
      </c>
      <c r="C55" s="21">
        <f>C56+C61+C62+C70+C74</f>
        <v>156943</v>
      </c>
      <c r="D55" s="21">
        <f>D56+D61+D62+D70+D74</f>
        <v>1812382</v>
      </c>
      <c r="E55" s="21">
        <f t="shared" si="0"/>
        <v>1969325</v>
      </c>
    </row>
    <row r="56" spans="1:5" ht="19.5">
      <c r="A56" s="19" t="s">
        <v>239</v>
      </c>
      <c r="B56" s="18" t="s">
        <v>156</v>
      </c>
      <c r="C56" s="22">
        <f>C59+C57</f>
        <v>42000</v>
      </c>
      <c r="D56" s="22"/>
      <c r="E56" s="22">
        <f t="shared" si="0"/>
        <v>42000</v>
      </c>
    </row>
    <row r="57" spans="1:5" ht="123.75" customHeight="1">
      <c r="A57" s="55">
        <v>21010000</v>
      </c>
      <c r="B57" s="17" t="s">
        <v>355</v>
      </c>
      <c r="C57" s="23">
        <f>C58</f>
        <v>15408</v>
      </c>
      <c r="D57" s="23"/>
      <c r="E57" s="23">
        <f t="shared" si="0"/>
        <v>15408</v>
      </c>
    </row>
    <row r="58" spans="1:5" ht="56.25">
      <c r="A58" s="55">
        <v>21010300</v>
      </c>
      <c r="B58" s="17" t="s">
        <v>356</v>
      </c>
      <c r="C58" s="23">
        <v>15408</v>
      </c>
      <c r="D58" s="23"/>
      <c r="E58" s="23">
        <f t="shared" si="0"/>
        <v>15408</v>
      </c>
    </row>
    <row r="59" spans="1:5" ht="18.75">
      <c r="A59" s="16" t="s">
        <v>240</v>
      </c>
      <c r="B59" s="17" t="s">
        <v>157</v>
      </c>
      <c r="C59" s="23">
        <f>C60</f>
        <v>26592</v>
      </c>
      <c r="D59" s="23"/>
      <c r="E59" s="23">
        <f t="shared" si="0"/>
        <v>26592</v>
      </c>
    </row>
    <row r="60" spans="1:5" ht="18.75">
      <c r="A60" s="16" t="s">
        <v>241</v>
      </c>
      <c r="B60" s="17" t="s">
        <v>158</v>
      </c>
      <c r="C60" s="23">
        <v>26592</v>
      </c>
      <c r="D60" s="23"/>
      <c r="E60" s="23">
        <f t="shared" si="0"/>
        <v>26592</v>
      </c>
    </row>
    <row r="61" spans="1:5" ht="37.5">
      <c r="A61" s="16" t="s">
        <v>274</v>
      </c>
      <c r="B61" s="17" t="s">
        <v>275</v>
      </c>
      <c r="C61" s="23"/>
      <c r="D61" s="23"/>
      <c r="E61" s="23">
        <f t="shared" si="0"/>
        <v>0</v>
      </c>
    </row>
    <row r="62" spans="1:5" ht="39">
      <c r="A62" s="19" t="s">
        <v>242</v>
      </c>
      <c r="B62" s="18" t="s">
        <v>16</v>
      </c>
      <c r="C62" s="22">
        <f>C63+C65+C67</f>
        <v>32677</v>
      </c>
      <c r="D62" s="22"/>
      <c r="E62" s="22">
        <f t="shared" si="0"/>
        <v>32677</v>
      </c>
    </row>
    <row r="63" spans="1:5" ht="18.75">
      <c r="A63" s="16" t="s">
        <v>243</v>
      </c>
      <c r="B63" s="17" t="s">
        <v>17</v>
      </c>
      <c r="C63" s="23">
        <f>C64</f>
        <v>4315</v>
      </c>
      <c r="D63" s="23"/>
      <c r="E63" s="23">
        <f t="shared" si="0"/>
        <v>4315</v>
      </c>
    </row>
    <row r="64" spans="1:5" ht="18.75">
      <c r="A64" s="16" t="s">
        <v>244</v>
      </c>
      <c r="B64" s="17" t="s">
        <v>18</v>
      </c>
      <c r="C64" s="23">
        <v>4315</v>
      </c>
      <c r="D64" s="23"/>
      <c r="E64" s="23">
        <f t="shared" si="0"/>
        <v>4315</v>
      </c>
    </row>
    <row r="65" spans="1:5" ht="37.5">
      <c r="A65" s="16" t="s">
        <v>245</v>
      </c>
      <c r="B65" s="17" t="s">
        <v>19</v>
      </c>
      <c r="C65" s="23">
        <f>C66</f>
        <v>27218</v>
      </c>
      <c r="D65" s="23"/>
      <c r="E65" s="23">
        <f t="shared" si="0"/>
        <v>27218</v>
      </c>
    </row>
    <row r="66" spans="1:5" ht="56.25">
      <c r="A66" s="16" t="s">
        <v>246</v>
      </c>
      <c r="B66" s="17" t="s">
        <v>20</v>
      </c>
      <c r="C66" s="23">
        <v>27218</v>
      </c>
      <c r="D66" s="23"/>
      <c r="E66" s="23">
        <f t="shared" si="0"/>
        <v>27218</v>
      </c>
    </row>
    <row r="67" spans="1:5" ht="18.75">
      <c r="A67" s="16" t="s">
        <v>247</v>
      </c>
      <c r="B67" s="17" t="s">
        <v>21</v>
      </c>
      <c r="C67" s="23">
        <f>C68+C69</f>
        <v>1144</v>
      </c>
      <c r="D67" s="23"/>
      <c r="E67" s="23">
        <f t="shared" si="0"/>
        <v>1144</v>
      </c>
    </row>
    <row r="68" spans="1:5" ht="56.25">
      <c r="A68" s="16" t="s">
        <v>248</v>
      </c>
      <c r="B68" s="17" t="s">
        <v>22</v>
      </c>
      <c r="C68" s="23">
        <v>175</v>
      </c>
      <c r="D68" s="23"/>
      <c r="E68" s="23">
        <f t="shared" si="0"/>
        <v>175</v>
      </c>
    </row>
    <row r="69" spans="1:5" ht="56.25">
      <c r="A69" s="16" t="s">
        <v>249</v>
      </c>
      <c r="B69" s="17" t="s">
        <v>23</v>
      </c>
      <c r="C69" s="23">
        <v>969</v>
      </c>
      <c r="D69" s="23"/>
      <c r="E69" s="23">
        <f t="shared" si="0"/>
        <v>969</v>
      </c>
    </row>
    <row r="70" spans="1:5" ht="19.5">
      <c r="A70" s="19" t="s">
        <v>250</v>
      </c>
      <c r="B70" s="18" t="s">
        <v>159</v>
      </c>
      <c r="C70" s="22">
        <f>C71</f>
        <v>82266</v>
      </c>
      <c r="D70" s="22">
        <f>D71</f>
        <v>1614</v>
      </c>
      <c r="E70" s="22">
        <f t="shared" si="0"/>
        <v>83880</v>
      </c>
    </row>
    <row r="71" spans="1:5" ht="18.75">
      <c r="A71" s="16" t="s">
        <v>251</v>
      </c>
      <c r="B71" s="17" t="s">
        <v>157</v>
      </c>
      <c r="C71" s="23">
        <f>C72+C73</f>
        <v>82266</v>
      </c>
      <c r="D71" s="23">
        <f>D72+D73</f>
        <v>1614</v>
      </c>
      <c r="E71" s="23">
        <f t="shared" si="0"/>
        <v>83880</v>
      </c>
    </row>
    <row r="72" spans="1:5" ht="18.75">
      <c r="A72" s="16" t="s">
        <v>252</v>
      </c>
      <c r="B72" s="17" t="s">
        <v>157</v>
      </c>
      <c r="C72" s="23">
        <v>82266</v>
      </c>
      <c r="D72" s="23"/>
      <c r="E72" s="23">
        <f t="shared" si="0"/>
        <v>82266</v>
      </c>
    </row>
    <row r="73" spans="1:5" ht="56.25">
      <c r="A73" s="16" t="s">
        <v>276</v>
      </c>
      <c r="B73" s="17" t="s">
        <v>277</v>
      </c>
      <c r="C73" s="23"/>
      <c r="D73" s="23">
        <v>1614</v>
      </c>
      <c r="E73" s="23">
        <f t="shared" si="0"/>
        <v>1614</v>
      </c>
    </row>
    <row r="74" spans="1:5" ht="19.5">
      <c r="A74" s="19" t="s">
        <v>278</v>
      </c>
      <c r="B74" s="18" t="s">
        <v>30</v>
      </c>
      <c r="C74" s="22"/>
      <c r="D74" s="22">
        <f>D75+D79</f>
        <v>1810768</v>
      </c>
      <c r="E74" s="22">
        <f t="shared" si="0"/>
        <v>1810768</v>
      </c>
    </row>
    <row r="75" spans="1:5" ht="37.5">
      <c r="A75" s="16" t="s">
        <v>279</v>
      </c>
      <c r="B75" s="17" t="s">
        <v>31</v>
      </c>
      <c r="C75" s="23"/>
      <c r="D75" s="23">
        <f>D76+D77+D78</f>
        <v>346429</v>
      </c>
      <c r="E75" s="23">
        <f t="shared" si="0"/>
        <v>346429</v>
      </c>
    </row>
    <row r="76" spans="1:5" ht="37.5">
      <c r="A76" s="16" t="s">
        <v>280</v>
      </c>
      <c r="B76" s="17" t="s">
        <v>32</v>
      </c>
      <c r="C76" s="23"/>
      <c r="D76" s="23">
        <v>345031</v>
      </c>
      <c r="E76" s="23">
        <f t="shared" si="0"/>
        <v>345031</v>
      </c>
    </row>
    <row r="77" spans="1:5" ht="56.25">
      <c r="A77" s="16" t="s">
        <v>281</v>
      </c>
      <c r="B77" s="17" t="s">
        <v>165</v>
      </c>
      <c r="C77" s="23"/>
      <c r="D77" s="23">
        <v>141</v>
      </c>
      <c r="E77" s="23">
        <f t="shared" si="0"/>
        <v>141</v>
      </c>
    </row>
    <row r="78" spans="1:5" ht="37.5">
      <c r="A78" s="16" t="s">
        <v>282</v>
      </c>
      <c r="B78" s="17" t="s">
        <v>164</v>
      </c>
      <c r="C78" s="23"/>
      <c r="D78" s="23">
        <v>1257</v>
      </c>
      <c r="E78" s="23">
        <f t="shared" si="0"/>
        <v>1257</v>
      </c>
    </row>
    <row r="79" spans="1:5" ht="18.75">
      <c r="A79" s="16" t="s">
        <v>283</v>
      </c>
      <c r="B79" s="17" t="s">
        <v>33</v>
      </c>
      <c r="C79" s="23"/>
      <c r="D79" s="23">
        <f>D80</f>
        <v>1464339</v>
      </c>
      <c r="E79" s="23">
        <f aca="true" t="shared" si="1" ref="E79:E99">C79+D79</f>
        <v>1464339</v>
      </c>
    </row>
    <row r="80" spans="1:5" ht="18.75">
      <c r="A80" s="16" t="s">
        <v>284</v>
      </c>
      <c r="B80" s="17" t="s">
        <v>34</v>
      </c>
      <c r="C80" s="23"/>
      <c r="D80" s="23">
        <v>1464339</v>
      </c>
      <c r="E80" s="23">
        <f t="shared" si="1"/>
        <v>1464339</v>
      </c>
    </row>
    <row r="81" spans="1:5" ht="18.75">
      <c r="A81" s="14" t="s">
        <v>253</v>
      </c>
      <c r="B81" s="15" t="s">
        <v>24</v>
      </c>
      <c r="C81" s="21">
        <f>C82</f>
        <v>27322906</v>
      </c>
      <c r="D81" s="21"/>
      <c r="E81" s="21">
        <f t="shared" si="1"/>
        <v>27322906</v>
      </c>
    </row>
    <row r="82" spans="1:5" ht="18.75">
      <c r="A82" s="14" t="s">
        <v>254</v>
      </c>
      <c r="B82" s="15" t="s">
        <v>25</v>
      </c>
      <c r="C82" s="21">
        <f>C83+C87+C89</f>
        <v>27322906</v>
      </c>
      <c r="D82" s="21"/>
      <c r="E82" s="21">
        <f t="shared" si="1"/>
        <v>27322906</v>
      </c>
    </row>
    <row r="83" spans="1:5" ht="19.5">
      <c r="A83" s="19" t="s">
        <v>255</v>
      </c>
      <c r="B83" s="18" t="s">
        <v>160</v>
      </c>
      <c r="C83" s="22">
        <f>C85+C86+C84</f>
        <v>23260200</v>
      </c>
      <c r="D83" s="22"/>
      <c r="E83" s="22">
        <f t="shared" si="1"/>
        <v>23260200</v>
      </c>
    </row>
    <row r="84" spans="1:5" ht="56.25">
      <c r="A84" s="68">
        <v>41032700</v>
      </c>
      <c r="B84" s="17" t="s">
        <v>357</v>
      </c>
      <c r="C84" s="23">
        <v>2802800</v>
      </c>
      <c r="D84" s="23"/>
      <c r="E84" s="23">
        <f t="shared" si="1"/>
        <v>2802800</v>
      </c>
    </row>
    <row r="85" spans="1:5" ht="18.75">
      <c r="A85" s="16" t="s">
        <v>256</v>
      </c>
      <c r="B85" s="17" t="s">
        <v>161</v>
      </c>
      <c r="C85" s="23">
        <v>18855200</v>
      </c>
      <c r="D85" s="23"/>
      <c r="E85" s="23">
        <f t="shared" si="1"/>
        <v>18855200</v>
      </c>
    </row>
    <row r="86" spans="1:5" ht="56.25">
      <c r="A86" s="55">
        <v>41034500</v>
      </c>
      <c r="B86" s="17" t="s">
        <v>339</v>
      </c>
      <c r="C86" s="23">
        <v>1602200</v>
      </c>
      <c r="D86" s="23"/>
      <c r="E86" s="23">
        <f t="shared" si="1"/>
        <v>1602200</v>
      </c>
    </row>
    <row r="87" spans="1:5" ht="19.5">
      <c r="A87" s="19" t="s">
        <v>257</v>
      </c>
      <c r="B87" s="18" t="s">
        <v>134</v>
      </c>
      <c r="C87" s="22">
        <f>C88</f>
        <v>548325</v>
      </c>
      <c r="D87" s="22"/>
      <c r="E87" s="22">
        <f t="shared" si="1"/>
        <v>548325</v>
      </c>
    </row>
    <row r="88" spans="1:5" ht="81" customHeight="1">
      <c r="A88" s="16" t="s">
        <v>258</v>
      </c>
      <c r="B88" s="17" t="s">
        <v>101</v>
      </c>
      <c r="C88" s="23">
        <v>548325</v>
      </c>
      <c r="D88" s="23"/>
      <c r="E88" s="23">
        <f t="shared" si="1"/>
        <v>548325</v>
      </c>
    </row>
    <row r="89" spans="1:5" ht="18.75">
      <c r="A89" s="14" t="s">
        <v>259</v>
      </c>
      <c r="B89" s="15" t="s">
        <v>135</v>
      </c>
      <c r="C89" s="21">
        <f>SUM(C90:C97)</f>
        <v>3514381</v>
      </c>
      <c r="D89" s="21"/>
      <c r="E89" s="21">
        <f t="shared" si="1"/>
        <v>3514381</v>
      </c>
    </row>
    <row r="90" spans="1:5" ht="93.75" hidden="1">
      <c r="A90" s="16" t="s">
        <v>260</v>
      </c>
      <c r="B90" s="17" t="s">
        <v>261</v>
      </c>
      <c r="C90" s="23"/>
      <c r="D90" s="23"/>
      <c r="E90" s="23">
        <f t="shared" si="1"/>
        <v>0</v>
      </c>
    </row>
    <row r="91" spans="1:5" ht="37.5">
      <c r="A91" s="16" t="s">
        <v>262</v>
      </c>
      <c r="B91" s="17" t="s">
        <v>166</v>
      </c>
      <c r="C91" s="23">
        <v>936895</v>
      </c>
      <c r="D91" s="23"/>
      <c r="E91" s="23">
        <f t="shared" si="1"/>
        <v>936895</v>
      </c>
    </row>
    <row r="92" spans="1:5" ht="56.25">
      <c r="A92" s="16" t="s">
        <v>263</v>
      </c>
      <c r="B92" s="17" t="s">
        <v>162</v>
      </c>
      <c r="C92" s="23">
        <v>118807</v>
      </c>
      <c r="D92" s="23"/>
      <c r="E92" s="23">
        <f t="shared" si="1"/>
        <v>118807</v>
      </c>
    </row>
    <row r="93" spans="1:5" ht="75">
      <c r="A93" s="55">
        <v>41051400</v>
      </c>
      <c r="B93" s="17" t="s">
        <v>358</v>
      </c>
      <c r="C93" s="23">
        <v>81563</v>
      </c>
      <c r="D93" s="23"/>
      <c r="E93" s="23">
        <f t="shared" si="1"/>
        <v>81563</v>
      </c>
    </row>
    <row r="94" spans="1:5" ht="75">
      <c r="A94" s="55">
        <v>41051700</v>
      </c>
      <c r="B94" s="17" t="s">
        <v>340</v>
      </c>
      <c r="C94" s="23">
        <v>126875</v>
      </c>
      <c r="D94" s="23"/>
      <c r="E94" s="23">
        <f t="shared" si="1"/>
        <v>126875</v>
      </c>
    </row>
    <row r="95" spans="1:5" ht="56.25" hidden="1">
      <c r="A95" s="16" t="s">
        <v>264</v>
      </c>
      <c r="B95" s="17" t="s">
        <v>200</v>
      </c>
      <c r="C95" s="23"/>
      <c r="D95" s="23"/>
      <c r="E95" s="23">
        <f t="shared" si="1"/>
        <v>0</v>
      </c>
    </row>
    <row r="96" spans="1:5" ht="18.75">
      <c r="A96" s="16" t="s">
        <v>265</v>
      </c>
      <c r="B96" s="17" t="s">
        <v>103</v>
      </c>
      <c r="C96" s="23">
        <v>2166541</v>
      </c>
      <c r="D96" s="23"/>
      <c r="E96" s="23">
        <f t="shared" si="1"/>
        <v>2166541</v>
      </c>
    </row>
    <row r="97" spans="1:5" ht="56.25">
      <c r="A97" s="55">
        <v>41055000</v>
      </c>
      <c r="B97" s="17" t="s">
        <v>332</v>
      </c>
      <c r="C97" s="23">
        <v>83700</v>
      </c>
      <c r="D97" s="23"/>
      <c r="E97" s="23">
        <f t="shared" si="1"/>
        <v>83700</v>
      </c>
    </row>
    <row r="98" spans="1:5" s="20" customFormat="1" ht="27.75" customHeight="1">
      <c r="A98" s="14" t="s">
        <v>266</v>
      </c>
      <c r="B98" s="15" t="s">
        <v>267</v>
      </c>
      <c r="C98" s="21">
        <f>C11+C55</f>
        <v>97859821</v>
      </c>
      <c r="D98" s="21">
        <f>D11+D55</f>
        <v>8526183</v>
      </c>
      <c r="E98" s="21">
        <f t="shared" si="1"/>
        <v>106386004</v>
      </c>
    </row>
    <row r="99" spans="1:5" s="20" customFormat="1" ht="21.75" customHeight="1">
      <c r="A99" s="14" t="s">
        <v>266</v>
      </c>
      <c r="B99" s="15" t="s">
        <v>268</v>
      </c>
      <c r="C99" s="21">
        <f>C98+C81</f>
        <v>125182727</v>
      </c>
      <c r="D99" s="21">
        <f>D98+D81</f>
        <v>8526183</v>
      </c>
      <c r="E99" s="21">
        <f t="shared" si="1"/>
        <v>133708910</v>
      </c>
    </row>
    <row r="101" spans="2:6" ht="18.75">
      <c r="B101" s="56" t="s">
        <v>342</v>
      </c>
      <c r="C101" s="63"/>
      <c r="D101" s="63" t="s">
        <v>343</v>
      </c>
      <c r="F101" s="29"/>
    </row>
  </sheetData>
  <sheetProtection/>
  <mergeCells count="6">
    <mergeCell ref="B5:E5"/>
    <mergeCell ref="B6:E6"/>
    <mergeCell ref="A8:A9"/>
    <mergeCell ref="B8:B9"/>
    <mergeCell ref="C8:E8"/>
    <mergeCell ref="C2:E2"/>
  </mergeCells>
  <conditionalFormatting sqref="A81:A99 A55:A72 A11:B49">
    <cfRule type="expression" priority="15" dxfId="8" stopIfTrue="1">
      <formula>'додаток 1'!#REF!=1</formula>
    </cfRule>
  </conditionalFormatting>
  <conditionalFormatting sqref="B55:B72 B81:B99">
    <cfRule type="expression" priority="6" dxfId="8" stopIfTrue="1">
      <formula>'додаток 1'!#REF!=1</formula>
    </cfRule>
  </conditionalFormatting>
  <conditionalFormatting sqref="A50:A54">
    <cfRule type="expression" priority="13" dxfId="8" stopIfTrue="1">
      <formula>'додаток 1'!#REF!=1</formula>
    </cfRule>
  </conditionalFormatting>
  <conditionalFormatting sqref="B50:B54">
    <cfRule type="expression" priority="14" dxfId="8" stopIfTrue="1">
      <formula>'додаток 1'!#REF!=1</formula>
    </cfRule>
  </conditionalFormatting>
  <conditionalFormatting sqref="A73">
    <cfRule type="expression" priority="7" dxfId="8" stopIfTrue="1">
      <formula>'додаток 1'!#REF!=1</formula>
    </cfRule>
  </conditionalFormatting>
  <conditionalFormatting sqref="B73">
    <cfRule type="expression" priority="8" dxfId="8" stopIfTrue="1">
      <formula>'додаток 1'!#REF!=1</formula>
    </cfRule>
  </conditionalFormatting>
  <conditionalFormatting sqref="A74:A80">
    <cfRule type="expression" priority="1" dxfId="8" stopIfTrue="1">
      <formula>'додаток 1'!#REF!=1</formula>
    </cfRule>
  </conditionalFormatting>
  <conditionalFormatting sqref="B74:B80">
    <cfRule type="expression" priority="2" dxfId="8" stopIfTrue="1">
      <formula>'додаток 1'!#REF!=1</formula>
    </cfRule>
  </conditionalFormatting>
  <printOptions horizontalCentered="1"/>
  <pageMargins left="0.984251968503937" right="0.3937007874015748" top="0.5905511811023623" bottom="0.3937007874015748" header="0.1968503937007874" footer="0.5118110236220472"/>
  <pageSetup fitToHeight="3" horizontalDpi="600" verticalDpi="600" orientation="portrait" paperSize="9" scale="5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160" zoomScaleNormal="130" zoomScaleSheetLayoutView="160" zoomScalePageLayoutView="0" workbookViewId="0" topLeftCell="A70">
      <selection activeCell="D12" sqref="D12"/>
    </sheetView>
  </sheetViews>
  <sheetFormatPr defaultColWidth="9.00390625" defaultRowHeight="12.75"/>
  <cols>
    <col min="1" max="1" width="9.125" style="24" customWidth="1"/>
    <col min="2" max="2" width="54.75390625" style="24" customWidth="1"/>
    <col min="3" max="3" width="18.375" style="24" customWidth="1"/>
    <col min="4" max="4" width="16.75390625" style="24" customWidth="1"/>
    <col min="5" max="5" width="23.00390625" style="24" customWidth="1"/>
    <col min="6" max="7" width="9.125" style="24" customWidth="1"/>
    <col min="8" max="8" width="21.00390625" style="24" customWidth="1"/>
    <col min="9" max="9" width="9.125" style="24" customWidth="1"/>
    <col min="10" max="10" width="9.25390625" style="24" bestFit="1" customWidth="1"/>
    <col min="11" max="16384" width="9.125" style="24" customWidth="1"/>
  </cols>
  <sheetData>
    <row r="1" spans="3:5" ht="13.5" customHeight="1">
      <c r="C1" s="39" t="s">
        <v>299</v>
      </c>
      <c r="D1" s="39"/>
      <c r="E1" s="39"/>
    </row>
    <row r="2" spans="3:5" ht="18" customHeight="1">
      <c r="C2" s="92" t="s">
        <v>298</v>
      </c>
      <c r="D2" s="92"/>
      <c r="E2" s="92"/>
    </row>
    <row r="3" spans="3:5" ht="12.75" customHeight="1">
      <c r="C3" s="92" t="s">
        <v>359</v>
      </c>
      <c r="D3" s="92"/>
      <c r="E3" s="92"/>
    </row>
    <row r="4" spans="3:5" ht="12.75">
      <c r="C4" s="25"/>
      <c r="D4" s="25"/>
      <c r="E4" s="25"/>
    </row>
    <row r="5" spans="1:5" ht="12.75">
      <c r="A5" s="91" t="s">
        <v>360</v>
      </c>
      <c r="B5" s="91"/>
      <c r="C5" s="91"/>
      <c r="D5" s="91"/>
      <c r="E5" s="91"/>
    </row>
    <row r="6" spans="1:5" ht="27" customHeight="1">
      <c r="A6" s="91"/>
      <c r="B6" s="91"/>
      <c r="C6" s="91"/>
      <c r="D6" s="91"/>
      <c r="E6" s="91"/>
    </row>
    <row r="7" spans="1:5" ht="18.75">
      <c r="A7" s="26"/>
      <c r="B7" s="26"/>
      <c r="C7" s="26"/>
      <c r="D7" s="26"/>
      <c r="E7" s="24" t="s">
        <v>202</v>
      </c>
    </row>
    <row r="8" spans="1:5" ht="15.75">
      <c r="A8" s="89" t="s">
        <v>38</v>
      </c>
      <c r="B8" s="87" t="s">
        <v>39</v>
      </c>
      <c r="C8" s="88" t="s">
        <v>349</v>
      </c>
      <c r="D8" s="88"/>
      <c r="E8" s="88"/>
    </row>
    <row r="9" spans="1:5" ht="31.5">
      <c r="A9" s="90"/>
      <c r="B9" s="87"/>
      <c r="C9" s="27" t="s">
        <v>35</v>
      </c>
      <c r="D9" s="27" t="s">
        <v>36</v>
      </c>
      <c r="E9" s="27" t="s">
        <v>37</v>
      </c>
    </row>
    <row r="10" spans="1:5" ht="15.75">
      <c r="A10" s="61">
        <v>1</v>
      </c>
      <c r="B10" s="61">
        <v>2</v>
      </c>
      <c r="C10" s="61">
        <v>3</v>
      </c>
      <c r="D10" s="61">
        <v>4</v>
      </c>
      <c r="E10" s="61">
        <v>5</v>
      </c>
    </row>
    <row r="11" spans="1:5" ht="24" customHeight="1">
      <c r="A11" s="44" t="s">
        <v>60</v>
      </c>
      <c r="B11" s="45" t="s">
        <v>61</v>
      </c>
      <c r="C11" s="46">
        <f>SUM(C12:C13)</f>
        <v>13389108</v>
      </c>
      <c r="D11" s="46">
        <f>SUM(D12:D13)</f>
        <v>0</v>
      </c>
      <c r="E11" s="46">
        <f>SUM(E12:E13)</f>
        <v>13389108</v>
      </c>
    </row>
    <row r="12" spans="1:5" ht="93.75">
      <c r="A12" s="50" t="s">
        <v>62</v>
      </c>
      <c r="B12" s="51" t="s">
        <v>40</v>
      </c>
      <c r="C12" s="52">
        <v>10161440</v>
      </c>
      <c r="D12" s="52"/>
      <c r="E12" s="52">
        <f aca="true" t="shared" si="0" ref="E12:E71">D12+C12</f>
        <v>10161440</v>
      </c>
    </row>
    <row r="13" spans="1:5" ht="60" customHeight="1">
      <c r="A13" s="50" t="s">
        <v>63</v>
      </c>
      <c r="B13" s="51" t="s">
        <v>64</v>
      </c>
      <c r="C13" s="52">
        <v>3227668</v>
      </c>
      <c r="D13" s="52"/>
      <c r="E13" s="52">
        <f t="shared" si="0"/>
        <v>3227668</v>
      </c>
    </row>
    <row r="14" spans="1:8" ht="24" customHeight="1">
      <c r="A14" s="44" t="s">
        <v>65</v>
      </c>
      <c r="B14" s="45" t="s">
        <v>66</v>
      </c>
      <c r="C14" s="46">
        <f>SUM(C15:C26)</f>
        <v>43808187</v>
      </c>
      <c r="D14" s="46">
        <f>SUM(D15:D26)</f>
        <v>2711889</v>
      </c>
      <c r="E14" s="46">
        <f>SUM(E15:E26)</f>
        <v>46520076</v>
      </c>
      <c r="H14" s="58">
        <f>SUM(C15:C25)</f>
        <v>43803668</v>
      </c>
    </row>
    <row r="15" spans="1:5" ht="30" customHeight="1">
      <c r="A15" s="50" t="s">
        <v>41</v>
      </c>
      <c r="B15" s="51" t="s">
        <v>67</v>
      </c>
      <c r="C15" s="52">
        <v>10102743</v>
      </c>
      <c r="D15" s="52">
        <v>403697</v>
      </c>
      <c r="E15" s="52">
        <f t="shared" si="0"/>
        <v>10506440</v>
      </c>
    </row>
    <row r="16" spans="1:5" ht="53.25" customHeight="1">
      <c r="A16" s="50" t="s">
        <v>68</v>
      </c>
      <c r="B16" s="51" t="s">
        <v>301</v>
      </c>
      <c r="C16" s="52">
        <v>9920632</v>
      </c>
      <c r="D16" s="52">
        <v>1480508</v>
      </c>
      <c r="E16" s="52">
        <f t="shared" si="0"/>
        <v>11401140</v>
      </c>
    </row>
    <row r="17" spans="1:5" ht="53.25" customHeight="1">
      <c r="A17" s="50" t="s">
        <v>302</v>
      </c>
      <c r="B17" s="51" t="s">
        <v>303</v>
      </c>
      <c r="C17" s="52">
        <v>18126393</v>
      </c>
      <c r="D17" s="53"/>
      <c r="E17" s="52">
        <f t="shared" si="0"/>
        <v>18126393</v>
      </c>
    </row>
    <row r="18" spans="1:5" ht="187.5" customHeight="1">
      <c r="A18" s="50">
        <v>1060</v>
      </c>
      <c r="B18" s="51" t="s">
        <v>361</v>
      </c>
      <c r="C18" s="52">
        <v>264557</v>
      </c>
      <c r="D18" s="78">
        <v>730739</v>
      </c>
      <c r="E18" s="52">
        <f t="shared" si="0"/>
        <v>995296</v>
      </c>
    </row>
    <row r="19" spans="1:5" ht="61.5" customHeight="1">
      <c r="A19" s="50" t="s">
        <v>304</v>
      </c>
      <c r="B19" s="51" t="s">
        <v>177</v>
      </c>
      <c r="C19" s="52">
        <v>869146</v>
      </c>
      <c r="D19" s="53"/>
      <c r="E19" s="52">
        <f t="shared" si="0"/>
        <v>869146</v>
      </c>
    </row>
    <row r="20" spans="1:5" ht="61.5" customHeight="1">
      <c r="A20" s="50" t="s">
        <v>305</v>
      </c>
      <c r="B20" s="51" t="s">
        <v>178</v>
      </c>
      <c r="C20" s="52">
        <v>986143</v>
      </c>
      <c r="D20" s="53">
        <v>58535</v>
      </c>
      <c r="E20" s="52">
        <f t="shared" si="0"/>
        <v>1044678</v>
      </c>
    </row>
    <row r="21" spans="1:10" ht="61.5" customHeight="1">
      <c r="A21" s="50" t="s">
        <v>306</v>
      </c>
      <c r="B21" s="51" t="s">
        <v>69</v>
      </c>
      <c r="C21" s="52">
        <v>2170153</v>
      </c>
      <c r="D21" s="53"/>
      <c r="E21" s="52">
        <f t="shared" si="0"/>
        <v>2170153</v>
      </c>
      <c r="H21" s="58">
        <f>E21+E22</f>
        <v>2638039</v>
      </c>
      <c r="J21" s="58">
        <f>H21+C23+C24</f>
        <v>3515753</v>
      </c>
    </row>
    <row r="22" spans="1:5" ht="61.5" customHeight="1">
      <c r="A22" s="50" t="s">
        <v>307</v>
      </c>
      <c r="B22" s="51" t="s">
        <v>70</v>
      </c>
      <c r="C22" s="52">
        <v>467886</v>
      </c>
      <c r="D22" s="53"/>
      <c r="E22" s="52">
        <f t="shared" si="0"/>
        <v>467886</v>
      </c>
    </row>
    <row r="23" spans="1:8" ht="61.5" customHeight="1">
      <c r="A23" s="50" t="s">
        <v>308</v>
      </c>
      <c r="B23" s="51" t="s">
        <v>309</v>
      </c>
      <c r="C23" s="52">
        <v>55930</v>
      </c>
      <c r="D23" s="53"/>
      <c r="E23" s="52">
        <f t="shared" si="0"/>
        <v>55930</v>
      </c>
      <c r="H23" s="58"/>
    </row>
    <row r="24" spans="1:5" ht="61.5" customHeight="1">
      <c r="A24" s="50" t="s">
        <v>310</v>
      </c>
      <c r="B24" s="51" t="s">
        <v>311</v>
      </c>
      <c r="C24" s="52">
        <v>821784</v>
      </c>
      <c r="D24" s="53"/>
      <c r="E24" s="52">
        <f t="shared" si="0"/>
        <v>821784</v>
      </c>
    </row>
    <row r="25" spans="1:5" ht="61.5" customHeight="1">
      <c r="A25" s="50" t="s">
        <v>312</v>
      </c>
      <c r="B25" s="51" t="s">
        <v>313</v>
      </c>
      <c r="C25" s="52">
        <v>18301</v>
      </c>
      <c r="D25" s="53"/>
      <c r="E25" s="52">
        <f t="shared" si="0"/>
        <v>18301</v>
      </c>
    </row>
    <row r="26" spans="1:5" ht="89.25" customHeight="1">
      <c r="A26" s="50">
        <v>1210</v>
      </c>
      <c r="B26" s="51" t="s">
        <v>362</v>
      </c>
      <c r="C26" s="52">
        <v>4519</v>
      </c>
      <c r="D26" s="78">
        <v>38410</v>
      </c>
      <c r="E26" s="52">
        <f t="shared" si="0"/>
        <v>42929</v>
      </c>
    </row>
    <row r="27" spans="1:5" ht="27" customHeight="1">
      <c r="A27" s="44" t="s">
        <v>104</v>
      </c>
      <c r="B27" s="45" t="s">
        <v>179</v>
      </c>
      <c r="C27" s="46">
        <f>SUM(C28:C29)</f>
        <v>4960986</v>
      </c>
      <c r="D27" s="46">
        <f>SUM(D28:D29)</f>
        <v>0</v>
      </c>
      <c r="E27" s="46">
        <f>SUM(E28:E29)</f>
        <v>4960986</v>
      </c>
    </row>
    <row r="28" spans="1:5" ht="61.5" customHeight="1">
      <c r="A28" s="50" t="s">
        <v>107</v>
      </c>
      <c r="B28" s="51" t="s">
        <v>136</v>
      </c>
      <c r="C28" s="52">
        <v>185424</v>
      </c>
      <c r="D28" s="53"/>
      <c r="E28" s="52">
        <f t="shared" si="0"/>
        <v>185424</v>
      </c>
    </row>
    <row r="29" spans="1:5" ht="61.5" customHeight="1">
      <c r="A29" s="50" t="s">
        <v>180</v>
      </c>
      <c r="B29" s="51" t="s">
        <v>181</v>
      </c>
      <c r="C29" s="52">
        <v>4775562</v>
      </c>
      <c r="D29" s="53"/>
      <c r="E29" s="52">
        <f t="shared" si="0"/>
        <v>4775562</v>
      </c>
    </row>
    <row r="30" spans="1:5" ht="35.25" customHeight="1">
      <c r="A30" s="44" t="s">
        <v>71</v>
      </c>
      <c r="B30" s="45" t="s">
        <v>72</v>
      </c>
      <c r="C30" s="46">
        <f>SUM(C31:C39)</f>
        <v>1084970</v>
      </c>
      <c r="D30" s="46">
        <f>SUM(D31:D39)</f>
        <v>0</v>
      </c>
      <c r="E30" s="46">
        <f>SUM(E31:E39)</f>
        <v>1084970</v>
      </c>
    </row>
    <row r="31" spans="1:5" ht="61.5" customHeight="1" hidden="1">
      <c r="A31" s="50" t="s">
        <v>314</v>
      </c>
      <c r="B31" s="51" t="s">
        <v>315</v>
      </c>
      <c r="C31" s="52"/>
      <c r="D31" s="53"/>
      <c r="E31" s="52">
        <f t="shared" si="0"/>
        <v>0</v>
      </c>
    </row>
    <row r="32" spans="1:5" ht="61.5" customHeight="1" hidden="1">
      <c r="A32" s="50" t="s">
        <v>316</v>
      </c>
      <c r="B32" s="51" t="s">
        <v>317</v>
      </c>
      <c r="C32" s="52"/>
      <c r="D32" s="53"/>
      <c r="E32" s="52">
        <f t="shared" si="0"/>
        <v>0</v>
      </c>
    </row>
    <row r="33" spans="1:5" ht="33.75" customHeight="1">
      <c r="A33" s="50" t="s">
        <v>182</v>
      </c>
      <c r="B33" s="51" t="s">
        <v>183</v>
      </c>
      <c r="C33" s="52">
        <v>95901</v>
      </c>
      <c r="D33" s="52"/>
      <c r="E33" s="52">
        <f t="shared" si="0"/>
        <v>95901</v>
      </c>
    </row>
    <row r="34" spans="1:5" ht="53.25" customHeight="1" hidden="1">
      <c r="A34" s="50" t="s">
        <v>173</v>
      </c>
      <c r="B34" s="51" t="s">
        <v>318</v>
      </c>
      <c r="C34" s="52"/>
      <c r="D34" s="52"/>
      <c r="E34" s="52">
        <f t="shared" si="0"/>
        <v>0</v>
      </c>
    </row>
    <row r="35" spans="1:5" ht="109.5" customHeight="1">
      <c r="A35" s="50">
        <v>3140</v>
      </c>
      <c r="B35" s="51" t="s">
        <v>318</v>
      </c>
      <c r="C35" s="52">
        <v>269836</v>
      </c>
      <c r="D35" s="52"/>
      <c r="E35" s="52">
        <f t="shared" si="0"/>
        <v>269836</v>
      </c>
    </row>
    <row r="36" spans="1:5" ht="85.5" customHeight="1">
      <c r="A36" s="50" t="s">
        <v>319</v>
      </c>
      <c r="B36" s="51" t="s">
        <v>320</v>
      </c>
      <c r="C36" s="52">
        <v>2382</v>
      </c>
      <c r="D36" s="52"/>
      <c r="E36" s="52">
        <f t="shared" si="0"/>
        <v>2382</v>
      </c>
    </row>
    <row r="37" spans="1:5" ht="40.5" customHeight="1">
      <c r="A37" s="50" t="s">
        <v>73</v>
      </c>
      <c r="B37" s="51" t="s">
        <v>74</v>
      </c>
      <c r="C37" s="52">
        <v>193200</v>
      </c>
      <c r="D37" s="52"/>
      <c r="E37" s="52">
        <f t="shared" si="0"/>
        <v>193200</v>
      </c>
    </row>
    <row r="38" spans="1:5" ht="50.25" customHeight="1">
      <c r="A38" s="50" t="s">
        <v>321</v>
      </c>
      <c r="B38" s="51" t="s">
        <v>322</v>
      </c>
      <c r="C38" s="52">
        <v>62619</v>
      </c>
      <c r="D38" s="52"/>
      <c r="E38" s="52">
        <f t="shared" si="0"/>
        <v>62619</v>
      </c>
    </row>
    <row r="39" spans="1:5" ht="45" customHeight="1">
      <c r="A39" s="50" t="s">
        <v>75</v>
      </c>
      <c r="B39" s="51" t="s">
        <v>76</v>
      </c>
      <c r="C39" s="52">
        <v>461032</v>
      </c>
      <c r="D39" s="52"/>
      <c r="E39" s="52">
        <f t="shared" si="0"/>
        <v>461032</v>
      </c>
    </row>
    <row r="40" spans="1:5" ht="25.5" customHeight="1">
      <c r="A40" s="44" t="s">
        <v>77</v>
      </c>
      <c r="B40" s="45" t="s">
        <v>78</v>
      </c>
      <c r="C40" s="46">
        <f>SUM(C41:C43)</f>
        <v>4856734</v>
      </c>
      <c r="D40" s="46">
        <f>SUM(D41:D43)</f>
        <v>232265</v>
      </c>
      <c r="E40" s="46">
        <f>SUM(E41:E43)</f>
        <v>5088999</v>
      </c>
    </row>
    <row r="41" spans="1:5" ht="45" customHeight="1">
      <c r="A41" s="50" t="s">
        <v>323</v>
      </c>
      <c r="B41" s="51" t="s">
        <v>324</v>
      </c>
      <c r="C41" s="52">
        <v>2185072</v>
      </c>
      <c r="D41" s="52">
        <v>152013</v>
      </c>
      <c r="E41" s="52">
        <f t="shared" si="0"/>
        <v>2337085</v>
      </c>
    </row>
    <row r="42" spans="1:5" ht="68.25" customHeight="1">
      <c r="A42" s="50" t="s">
        <v>79</v>
      </c>
      <c r="B42" s="51" t="s">
        <v>80</v>
      </c>
      <c r="C42" s="52">
        <v>2382616</v>
      </c>
      <c r="D42" s="52">
        <v>80252</v>
      </c>
      <c r="E42" s="52">
        <f t="shared" si="0"/>
        <v>2462868</v>
      </c>
    </row>
    <row r="43" spans="1:5" ht="45" customHeight="1">
      <c r="A43" s="50" t="s">
        <v>81</v>
      </c>
      <c r="B43" s="51" t="s">
        <v>82</v>
      </c>
      <c r="C43" s="52">
        <v>289046</v>
      </c>
      <c r="D43" s="52"/>
      <c r="E43" s="52">
        <f t="shared" si="0"/>
        <v>289046</v>
      </c>
    </row>
    <row r="44" spans="1:5" ht="25.5" customHeight="1">
      <c r="A44" s="44" t="s">
        <v>325</v>
      </c>
      <c r="B44" s="45" t="s">
        <v>326</v>
      </c>
      <c r="C44" s="46">
        <f>SUM(C45:C46)</f>
        <v>718162</v>
      </c>
      <c r="D44" s="46">
        <f>SUM(D45:D46)</f>
        <v>0</v>
      </c>
      <c r="E44" s="46">
        <f>SUM(E45:E46)</f>
        <v>718162</v>
      </c>
    </row>
    <row r="45" spans="1:5" ht="96" customHeight="1">
      <c r="A45" s="50" t="s">
        <v>327</v>
      </c>
      <c r="B45" s="51" t="s">
        <v>328</v>
      </c>
      <c r="C45" s="52">
        <v>93051</v>
      </c>
      <c r="D45" s="52"/>
      <c r="E45" s="52">
        <f t="shared" si="0"/>
        <v>93051</v>
      </c>
    </row>
    <row r="46" spans="1:5" ht="72" customHeight="1">
      <c r="A46" s="50" t="s">
        <v>329</v>
      </c>
      <c r="B46" s="51" t="s">
        <v>330</v>
      </c>
      <c r="C46" s="52">
        <v>625111</v>
      </c>
      <c r="D46" s="52"/>
      <c r="E46" s="52">
        <f t="shared" si="0"/>
        <v>625111</v>
      </c>
    </row>
    <row r="47" spans="1:5" s="28" customFormat="1" ht="32.25" customHeight="1">
      <c r="A47" s="44" t="s">
        <v>83</v>
      </c>
      <c r="B47" s="45" t="s">
        <v>84</v>
      </c>
      <c r="C47" s="46">
        <f>SUM(C48:C50)</f>
        <v>6411391</v>
      </c>
      <c r="D47" s="46">
        <f>SUM(D48:D50)</f>
        <v>507570</v>
      </c>
      <c r="E47" s="46">
        <f>SUM(E48:E50)</f>
        <v>6918961</v>
      </c>
    </row>
    <row r="48" spans="1:5" ht="69.75" customHeight="1">
      <c r="A48" s="50" t="s">
        <v>85</v>
      </c>
      <c r="B48" s="51" t="s">
        <v>86</v>
      </c>
      <c r="C48" s="52">
        <v>486576</v>
      </c>
      <c r="D48" s="52"/>
      <c r="E48" s="52">
        <f t="shared" si="0"/>
        <v>486576</v>
      </c>
    </row>
    <row r="49" spans="1:5" ht="82.5" customHeight="1">
      <c r="A49" s="50" t="s">
        <v>184</v>
      </c>
      <c r="B49" s="51" t="s">
        <v>137</v>
      </c>
      <c r="C49" s="52">
        <v>2722273</v>
      </c>
      <c r="D49" s="52">
        <v>124840</v>
      </c>
      <c r="E49" s="52">
        <f t="shared" si="0"/>
        <v>2847113</v>
      </c>
    </row>
    <row r="50" spans="1:5" ht="39.75" customHeight="1">
      <c r="A50" s="50" t="s">
        <v>87</v>
      </c>
      <c r="B50" s="51" t="s">
        <v>88</v>
      </c>
      <c r="C50" s="52">
        <v>3202542</v>
      </c>
      <c r="D50" s="52">
        <v>382730</v>
      </c>
      <c r="E50" s="52">
        <f t="shared" si="0"/>
        <v>3585272</v>
      </c>
    </row>
    <row r="51" spans="1:5" ht="25.5" customHeight="1" hidden="1">
      <c r="A51" s="44" t="s">
        <v>89</v>
      </c>
      <c r="B51" s="45" t="s">
        <v>90</v>
      </c>
      <c r="C51" s="46">
        <f>C52</f>
        <v>0</v>
      </c>
      <c r="D51" s="46">
        <f>D52</f>
        <v>0</v>
      </c>
      <c r="E51" s="52">
        <f t="shared" si="0"/>
        <v>0</v>
      </c>
    </row>
    <row r="52" spans="1:5" ht="27.75" customHeight="1" hidden="1">
      <c r="A52" s="50" t="s">
        <v>185</v>
      </c>
      <c r="B52" s="51" t="s">
        <v>186</v>
      </c>
      <c r="C52" s="52"/>
      <c r="D52" s="52"/>
      <c r="E52" s="52">
        <f t="shared" si="0"/>
        <v>0</v>
      </c>
    </row>
    <row r="53" spans="1:5" ht="27.75" customHeight="1">
      <c r="A53" s="44">
        <v>7000</v>
      </c>
      <c r="B53" s="45" t="s">
        <v>90</v>
      </c>
      <c r="C53" s="46">
        <f>C54+C55</f>
        <v>329990</v>
      </c>
      <c r="D53" s="46">
        <f>D54+D55</f>
        <v>927140</v>
      </c>
      <c r="E53" s="46">
        <f>E54+E55</f>
        <v>1257130</v>
      </c>
    </row>
    <row r="54" spans="1:5" ht="27.75" customHeight="1">
      <c r="A54" s="69" t="s">
        <v>185</v>
      </c>
      <c r="B54" s="70" t="s">
        <v>186</v>
      </c>
      <c r="C54" s="52">
        <v>49868</v>
      </c>
      <c r="D54" s="52">
        <v>320283</v>
      </c>
      <c r="E54" s="52">
        <f t="shared" si="0"/>
        <v>370151</v>
      </c>
    </row>
    <row r="55" spans="1:5" ht="18.75">
      <c r="A55" s="44" t="s">
        <v>285</v>
      </c>
      <c r="B55" s="45" t="s">
        <v>286</v>
      </c>
      <c r="C55" s="46">
        <f>C56+C62</f>
        <v>280122</v>
      </c>
      <c r="D55" s="46">
        <f>D56+D62+D61</f>
        <v>606857</v>
      </c>
      <c r="E55" s="46">
        <f>E56+E62+E61</f>
        <v>886979</v>
      </c>
    </row>
    <row r="56" spans="1:5" ht="25.5" customHeight="1">
      <c r="A56" s="50">
        <v>7321</v>
      </c>
      <c r="B56" s="51" t="s">
        <v>289</v>
      </c>
      <c r="C56" s="52"/>
      <c r="D56" s="52">
        <v>311708</v>
      </c>
      <c r="E56" s="52">
        <f t="shared" si="0"/>
        <v>311708</v>
      </c>
    </row>
    <row r="57" spans="1:5" ht="31.5" customHeight="1" hidden="1">
      <c r="A57" s="50">
        <v>7324</v>
      </c>
      <c r="B57" s="51" t="s">
        <v>290</v>
      </c>
      <c r="C57" s="52"/>
      <c r="D57" s="52"/>
      <c r="E57" s="52">
        <f t="shared" si="0"/>
        <v>0</v>
      </c>
    </row>
    <row r="58" spans="1:5" ht="45" customHeight="1" hidden="1">
      <c r="A58" s="50" t="s">
        <v>287</v>
      </c>
      <c r="B58" s="51" t="s">
        <v>91</v>
      </c>
      <c r="C58" s="52"/>
      <c r="D58" s="52"/>
      <c r="E58" s="52">
        <f t="shared" si="0"/>
        <v>0</v>
      </c>
    </row>
    <row r="59" spans="1:5" ht="37.5" hidden="1">
      <c r="A59" s="44">
        <v>7400</v>
      </c>
      <c r="B59" s="45" t="s">
        <v>291</v>
      </c>
      <c r="C59" s="46">
        <f>C60</f>
        <v>0</v>
      </c>
      <c r="D59" s="46">
        <f>D60</f>
        <v>0</v>
      </c>
      <c r="E59" s="52">
        <f t="shared" si="0"/>
        <v>0</v>
      </c>
    </row>
    <row r="60" spans="1:5" ht="61.5" customHeight="1" hidden="1">
      <c r="A60" s="50">
        <v>7461</v>
      </c>
      <c r="B60" s="51" t="s">
        <v>292</v>
      </c>
      <c r="C60" s="52"/>
      <c r="D60" s="52"/>
      <c r="E60" s="52">
        <f t="shared" si="0"/>
        <v>0</v>
      </c>
    </row>
    <row r="61" spans="1:5" ht="61.5" customHeight="1">
      <c r="A61" s="50">
        <v>7350</v>
      </c>
      <c r="B61" s="51" t="s">
        <v>363</v>
      </c>
      <c r="C61" s="52"/>
      <c r="D61" s="52">
        <v>130500</v>
      </c>
      <c r="E61" s="52">
        <f t="shared" si="0"/>
        <v>130500</v>
      </c>
    </row>
    <row r="62" spans="1:5" ht="61.5" customHeight="1">
      <c r="A62" s="71" t="s">
        <v>287</v>
      </c>
      <c r="B62" s="72" t="s">
        <v>91</v>
      </c>
      <c r="C62" s="73">
        <v>280122</v>
      </c>
      <c r="D62" s="73">
        <v>164649</v>
      </c>
      <c r="E62" s="73">
        <f t="shared" si="0"/>
        <v>444771</v>
      </c>
    </row>
    <row r="63" spans="1:5" ht="26.25" customHeight="1">
      <c r="A63" s="74" t="s">
        <v>92</v>
      </c>
      <c r="B63" s="75" t="s">
        <v>93</v>
      </c>
      <c r="C63" s="76">
        <f>SUM(C64:C66)</f>
        <v>2392536</v>
      </c>
      <c r="D63" s="76">
        <f>SUM(D64:D66)</f>
        <v>3504000</v>
      </c>
      <c r="E63" s="76">
        <f>SUM(E64:E66)</f>
        <v>5896536</v>
      </c>
    </row>
    <row r="64" spans="1:5" ht="61.5" customHeight="1">
      <c r="A64" s="71" t="s">
        <v>94</v>
      </c>
      <c r="B64" s="72" t="s">
        <v>95</v>
      </c>
      <c r="C64" s="73">
        <v>49000</v>
      </c>
      <c r="D64" s="73"/>
      <c r="E64" s="73">
        <f t="shared" si="0"/>
        <v>49000</v>
      </c>
    </row>
    <row r="65" spans="1:5" ht="61.5" customHeight="1">
      <c r="A65" s="71" t="s">
        <v>288</v>
      </c>
      <c r="B65" s="72" t="s">
        <v>96</v>
      </c>
      <c r="C65" s="73">
        <v>2343536</v>
      </c>
      <c r="D65" s="73"/>
      <c r="E65" s="73">
        <f t="shared" si="0"/>
        <v>2343536</v>
      </c>
    </row>
    <row r="66" spans="1:5" ht="61.5" customHeight="1">
      <c r="A66" s="71" t="s">
        <v>333</v>
      </c>
      <c r="B66" s="72" t="s">
        <v>334</v>
      </c>
      <c r="C66" s="73"/>
      <c r="D66" s="73">
        <v>3504000</v>
      </c>
      <c r="E66" s="73">
        <f t="shared" si="0"/>
        <v>3504000</v>
      </c>
    </row>
    <row r="67" spans="1:5" ht="25.5" customHeight="1">
      <c r="A67" s="74" t="s">
        <v>97</v>
      </c>
      <c r="B67" s="75" t="s">
        <v>98</v>
      </c>
      <c r="C67" s="76">
        <f>SUM(C68:C71)</f>
        <v>35385353</v>
      </c>
      <c r="D67" s="76">
        <f>SUM(D68:D71)</f>
        <v>0</v>
      </c>
      <c r="E67" s="76">
        <f>SUM(E68:E71)</f>
        <v>35385353</v>
      </c>
    </row>
    <row r="68" spans="1:5" ht="61.5" customHeight="1">
      <c r="A68" s="71" t="s">
        <v>99</v>
      </c>
      <c r="B68" s="72" t="s">
        <v>100</v>
      </c>
      <c r="C68" s="73">
        <v>22613400</v>
      </c>
      <c r="D68" s="73"/>
      <c r="E68" s="73">
        <f t="shared" si="0"/>
        <v>22613400</v>
      </c>
    </row>
    <row r="69" spans="1:5" ht="61.5" customHeight="1">
      <c r="A69" s="71" t="s">
        <v>331</v>
      </c>
      <c r="B69" s="72" t="s">
        <v>332</v>
      </c>
      <c r="C69" s="73">
        <v>83700</v>
      </c>
      <c r="D69" s="73"/>
      <c r="E69" s="73">
        <f t="shared" si="0"/>
        <v>83700</v>
      </c>
    </row>
    <row r="70" spans="1:5" ht="61.5" customHeight="1">
      <c r="A70" s="71" t="s">
        <v>102</v>
      </c>
      <c r="B70" s="72" t="s">
        <v>103</v>
      </c>
      <c r="C70" s="73">
        <v>12574113</v>
      </c>
      <c r="D70" s="73"/>
      <c r="E70" s="73">
        <f t="shared" si="0"/>
        <v>12574113</v>
      </c>
    </row>
    <row r="71" spans="1:5" ht="61.5" customHeight="1">
      <c r="A71" s="50" t="s">
        <v>187</v>
      </c>
      <c r="B71" s="51" t="s">
        <v>188</v>
      </c>
      <c r="C71" s="52">
        <v>114140</v>
      </c>
      <c r="D71" s="52"/>
      <c r="E71" s="52">
        <f t="shared" si="0"/>
        <v>114140</v>
      </c>
    </row>
    <row r="72" spans="1:5" ht="25.5" customHeight="1">
      <c r="A72" s="44" t="s">
        <v>266</v>
      </c>
      <c r="B72" s="45" t="s">
        <v>268</v>
      </c>
      <c r="C72" s="46">
        <f>C11+C14+C27+C30+C40+C47+C51+C53+C59+C63+C67+C44</f>
        <v>113337417</v>
      </c>
      <c r="D72" s="46">
        <f>D11+D14+D27+D30+D40+D47+D51+D53+D59+D63+D67+D44</f>
        <v>7882864</v>
      </c>
      <c r="E72" s="46">
        <f>E11+E14+E27+E30+E40+E47+E51+E53+E59+E63+E67+E44</f>
        <v>121220281</v>
      </c>
    </row>
    <row r="75" spans="1:4" s="29" customFormat="1" ht="18.75">
      <c r="A75" s="56"/>
      <c r="B75" s="56" t="s">
        <v>345</v>
      </c>
      <c r="C75" s="56"/>
      <c r="D75" s="56" t="s">
        <v>343</v>
      </c>
    </row>
  </sheetData>
  <sheetProtection/>
  <mergeCells count="6">
    <mergeCell ref="B8:B9"/>
    <mergeCell ref="C8:E8"/>
    <mergeCell ref="A8:A9"/>
    <mergeCell ref="A5:E6"/>
    <mergeCell ref="C2:E2"/>
    <mergeCell ref="C3:E3"/>
  </mergeCells>
  <printOptions horizontalCentered="1"/>
  <pageMargins left="0.984251968503937" right="0.3937007874015748" top="0.3937007874015748" bottom="0.3937007874015748" header="0.1968503937007874" footer="0.5118110236220472"/>
  <pageSetup fitToHeight="3" fitToWidth="1" horizontalDpi="600" verticalDpi="600" orientation="portrait" paperSize="9" scale="72" r:id="rId1"/>
  <headerFooter alignWithMargins="0">
    <oddHeader>&amp;C&amp;P</oddHeader>
  </headerFooter>
  <rowBreaks count="1" manualBreakCount="1">
    <brk id="4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tabSelected="1" view="pageBreakPreview" zoomScaleSheetLayoutView="100" zoomScalePageLayoutView="0" workbookViewId="0" topLeftCell="A26">
      <selection activeCell="E47" sqref="E47"/>
    </sheetView>
  </sheetViews>
  <sheetFormatPr defaultColWidth="9.00390625" defaultRowHeight="12.75"/>
  <cols>
    <col min="2" max="2" width="48.625" style="0" customWidth="1"/>
    <col min="3" max="3" width="16.375" style="0" customWidth="1"/>
    <col min="4" max="4" width="15.00390625" style="0" customWidth="1"/>
    <col min="5" max="5" width="17.75390625" style="0" customWidth="1"/>
  </cols>
  <sheetData>
    <row r="1" spans="1:5" ht="12.75">
      <c r="A1" s="1"/>
      <c r="B1" s="1"/>
      <c r="C1" s="39" t="s">
        <v>297</v>
      </c>
      <c r="D1" s="39"/>
      <c r="E1" s="39"/>
    </row>
    <row r="2" spans="1:5" ht="12.75" customHeight="1">
      <c r="A2" s="1"/>
      <c r="B2" s="1"/>
      <c r="C2" s="92" t="s">
        <v>298</v>
      </c>
      <c r="D2" s="92"/>
      <c r="E2" s="92"/>
    </row>
    <row r="3" spans="1:5" ht="12.75" customHeight="1">
      <c r="A3" s="38"/>
      <c r="B3" s="38"/>
      <c r="C3" s="92" t="s">
        <v>347</v>
      </c>
      <c r="D3" s="92"/>
      <c r="E3" s="92"/>
    </row>
    <row r="4" spans="1:5" ht="36" customHeight="1">
      <c r="A4" s="91" t="s">
        <v>348</v>
      </c>
      <c r="B4" s="91"/>
      <c r="C4" s="91"/>
      <c r="D4" s="91"/>
      <c r="E4" s="91"/>
    </row>
    <row r="5" spans="1:5" ht="18.75">
      <c r="A5" s="5"/>
      <c r="B5" s="5"/>
      <c r="C5" s="5"/>
      <c r="D5" s="5"/>
      <c r="E5" s="1" t="s">
        <v>202</v>
      </c>
    </row>
    <row r="6" spans="1:5" ht="15.75">
      <c r="A6" s="95" t="s">
        <v>38</v>
      </c>
      <c r="B6" s="97" t="s">
        <v>39</v>
      </c>
      <c r="C6" s="88" t="s">
        <v>349</v>
      </c>
      <c r="D6" s="88"/>
      <c r="E6" s="88"/>
    </row>
    <row r="7" spans="1:5" ht="25.5">
      <c r="A7" s="96"/>
      <c r="B7" s="97"/>
      <c r="C7" s="8" t="s">
        <v>35</v>
      </c>
      <c r="D7" s="8" t="s">
        <v>36</v>
      </c>
      <c r="E7" s="8" t="s">
        <v>37</v>
      </c>
    </row>
    <row r="8" spans="1:5" ht="12.75">
      <c r="A8" s="62">
        <v>1</v>
      </c>
      <c r="B8" s="66">
        <v>2</v>
      </c>
      <c r="C8" s="66">
        <v>3</v>
      </c>
      <c r="D8" s="66">
        <v>4</v>
      </c>
      <c r="E8" s="67">
        <v>5</v>
      </c>
    </row>
    <row r="9" spans="1:5" ht="15.75">
      <c r="A9" s="30" t="s">
        <v>104</v>
      </c>
      <c r="B9" s="31" t="s">
        <v>295</v>
      </c>
      <c r="C9" s="64">
        <f>C10+C14+C30+C33+C35</f>
        <v>101071296</v>
      </c>
      <c r="D9" s="64">
        <f>D10+D14+D30+D33+D35</f>
        <v>2039452</v>
      </c>
      <c r="E9" s="65">
        <f>C9+D9</f>
        <v>103110748</v>
      </c>
    </row>
    <row r="10" spans="1:5" ht="31.5">
      <c r="A10" s="30" t="s">
        <v>105</v>
      </c>
      <c r="B10" s="32" t="s">
        <v>42</v>
      </c>
      <c r="C10" s="35">
        <f>C11+C13</f>
        <v>56868244</v>
      </c>
      <c r="D10" s="36"/>
      <c r="E10" s="43">
        <f aca="true" t="shared" si="0" ref="E10:E49">C10+D10</f>
        <v>56868244</v>
      </c>
    </row>
    <row r="11" spans="1:5" ht="15" customHeight="1">
      <c r="A11" s="30" t="s">
        <v>106</v>
      </c>
      <c r="B11" s="33" t="s">
        <v>43</v>
      </c>
      <c r="C11" s="35">
        <f>C12</f>
        <v>46576032</v>
      </c>
      <c r="D11" s="36"/>
      <c r="E11" s="43">
        <f t="shared" si="0"/>
        <v>46576032</v>
      </c>
    </row>
    <row r="12" spans="1:5" ht="15" customHeight="1">
      <c r="A12" s="30" t="s">
        <v>107</v>
      </c>
      <c r="B12" s="33" t="s">
        <v>44</v>
      </c>
      <c r="C12" s="35">
        <v>46576032</v>
      </c>
      <c r="D12" s="36"/>
      <c r="E12" s="43">
        <f t="shared" si="0"/>
        <v>46576032</v>
      </c>
    </row>
    <row r="13" spans="1:5" ht="15" customHeight="1">
      <c r="A13" s="30" t="s">
        <v>108</v>
      </c>
      <c r="B13" s="33" t="s">
        <v>45</v>
      </c>
      <c r="C13" s="35">
        <v>10292212</v>
      </c>
      <c r="D13" s="36"/>
      <c r="E13" s="43">
        <f t="shared" si="0"/>
        <v>10292212</v>
      </c>
    </row>
    <row r="14" spans="1:5" ht="15.75">
      <c r="A14" s="30" t="s">
        <v>109</v>
      </c>
      <c r="B14" s="32" t="s">
        <v>46</v>
      </c>
      <c r="C14" s="35">
        <f>C15+C16+C17+C18+C19+C20+C27</f>
        <v>15204949</v>
      </c>
      <c r="D14" s="35">
        <f>D15+D16+D17+D18+D19+D20+D27</f>
        <v>2039452</v>
      </c>
      <c r="E14" s="43">
        <f t="shared" si="0"/>
        <v>17244401</v>
      </c>
    </row>
    <row r="15" spans="1:5" ht="15" customHeight="1">
      <c r="A15" s="30" t="s">
        <v>110</v>
      </c>
      <c r="B15" s="33" t="s">
        <v>47</v>
      </c>
      <c r="C15" s="35">
        <v>3329593</v>
      </c>
      <c r="D15" s="36">
        <v>100086</v>
      </c>
      <c r="E15" s="43">
        <f t="shared" si="0"/>
        <v>3429679</v>
      </c>
    </row>
    <row r="16" spans="1:5" ht="15" customHeight="1">
      <c r="A16" s="30" t="s">
        <v>111</v>
      </c>
      <c r="B16" s="33" t="s">
        <v>293</v>
      </c>
      <c r="C16" s="35">
        <v>118878</v>
      </c>
      <c r="D16" s="36"/>
      <c r="E16" s="43">
        <f t="shared" si="0"/>
        <v>118878</v>
      </c>
    </row>
    <row r="17" spans="1:5" ht="15" customHeight="1">
      <c r="A17" s="30" t="s">
        <v>112</v>
      </c>
      <c r="B17" s="33" t="s">
        <v>48</v>
      </c>
      <c r="C17" s="35">
        <v>844044</v>
      </c>
      <c r="D17" s="36">
        <v>692098</v>
      </c>
      <c r="E17" s="43">
        <f t="shared" si="0"/>
        <v>1536142</v>
      </c>
    </row>
    <row r="18" spans="1:5" ht="15" customHeight="1">
      <c r="A18" s="30" t="s">
        <v>113</v>
      </c>
      <c r="B18" s="33" t="s">
        <v>49</v>
      </c>
      <c r="C18" s="35">
        <v>4946163</v>
      </c>
      <c r="D18" s="36">
        <v>1116768</v>
      </c>
      <c r="E18" s="43">
        <f t="shared" si="0"/>
        <v>6062931</v>
      </c>
    </row>
    <row r="19" spans="1:5" ht="15" customHeight="1">
      <c r="A19" s="30" t="s">
        <v>114</v>
      </c>
      <c r="B19" s="33" t="s">
        <v>50</v>
      </c>
      <c r="C19" s="35">
        <v>49642</v>
      </c>
      <c r="D19" s="36"/>
      <c r="E19" s="43">
        <f t="shared" si="0"/>
        <v>49642</v>
      </c>
    </row>
    <row r="20" spans="1:5" ht="15.75">
      <c r="A20" s="30" t="s">
        <v>115</v>
      </c>
      <c r="B20" s="33" t="s">
        <v>51</v>
      </c>
      <c r="C20" s="35">
        <f>SUM(C21:C26)</f>
        <v>2374644</v>
      </c>
      <c r="D20" s="35">
        <f>SUM(D21:D25)</f>
        <v>0</v>
      </c>
      <c r="E20" s="35">
        <f>SUM(E21:E25)</f>
        <v>2329644</v>
      </c>
    </row>
    <row r="21" spans="1:5" ht="15" customHeight="1">
      <c r="A21" s="54">
        <v>2271</v>
      </c>
      <c r="B21" s="33" t="s">
        <v>335</v>
      </c>
      <c r="C21" s="35">
        <v>11763</v>
      </c>
      <c r="D21" s="36"/>
      <c r="E21" s="43">
        <f t="shared" si="0"/>
        <v>11763</v>
      </c>
    </row>
    <row r="22" spans="1:5" ht="15" customHeight="1">
      <c r="A22" s="30" t="s">
        <v>116</v>
      </c>
      <c r="B22" s="33" t="s">
        <v>52</v>
      </c>
      <c r="C22" s="35">
        <v>40288</v>
      </c>
      <c r="D22" s="36"/>
      <c r="E22" s="43">
        <f t="shared" si="0"/>
        <v>40288</v>
      </c>
    </row>
    <row r="23" spans="1:5" ht="15" customHeight="1">
      <c r="A23" s="30" t="s">
        <v>117</v>
      </c>
      <c r="B23" s="33" t="s">
        <v>53</v>
      </c>
      <c r="C23" s="35">
        <v>1214758</v>
      </c>
      <c r="D23" s="36"/>
      <c r="E23" s="43">
        <f t="shared" si="0"/>
        <v>1214758</v>
      </c>
    </row>
    <row r="24" spans="1:5" ht="15" customHeight="1">
      <c r="A24" s="30" t="s">
        <v>118</v>
      </c>
      <c r="B24" s="33" t="s">
        <v>54</v>
      </c>
      <c r="C24" s="35">
        <v>1062835</v>
      </c>
      <c r="D24" s="36"/>
      <c r="E24" s="43">
        <f t="shared" si="0"/>
        <v>1062835</v>
      </c>
    </row>
    <row r="25" spans="1:5" ht="15" customHeight="1" hidden="1">
      <c r="A25" s="30" t="s">
        <v>119</v>
      </c>
      <c r="B25" s="33" t="s">
        <v>167</v>
      </c>
      <c r="C25" s="35">
        <v>0</v>
      </c>
      <c r="D25" s="36"/>
      <c r="E25" s="43">
        <f t="shared" si="0"/>
        <v>0</v>
      </c>
    </row>
    <row r="26" spans="1:5" ht="15" customHeight="1">
      <c r="A26" s="54">
        <v>2275</v>
      </c>
      <c r="B26" s="33" t="s">
        <v>167</v>
      </c>
      <c r="C26" s="35">
        <v>45000</v>
      </c>
      <c r="D26" s="77"/>
      <c r="E26" s="43">
        <f t="shared" si="0"/>
        <v>45000</v>
      </c>
    </row>
    <row r="27" spans="1:5" ht="31.5">
      <c r="A27" s="30" t="s">
        <v>120</v>
      </c>
      <c r="B27" s="33" t="s">
        <v>121</v>
      </c>
      <c r="C27" s="35">
        <f>C28+C29</f>
        <v>3541985</v>
      </c>
      <c r="D27" s="35">
        <f>D28+D29</f>
        <v>130500</v>
      </c>
      <c r="E27" s="43">
        <f t="shared" si="0"/>
        <v>3672485</v>
      </c>
    </row>
    <row r="28" spans="1:5" ht="41.25" customHeight="1">
      <c r="A28" s="30" t="s">
        <v>122</v>
      </c>
      <c r="B28" s="33" t="s">
        <v>123</v>
      </c>
      <c r="C28" s="35">
        <v>13700</v>
      </c>
      <c r="D28" s="35">
        <v>130500</v>
      </c>
      <c r="E28" s="43">
        <f t="shared" si="0"/>
        <v>144200</v>
      </c>
    </row>
    <row r="29" spans="1:5" ht="49.5" customHeight="1">
      <c r="A29" s="30" t="s">
        <v>124</v>
      </c>
      <c r="B29" s="33" t="s">
        <v>125</v>
      </c>
      <c r="C29" s="35">
        <v>3528285</v>
      </c>
      <c r="D29" s="36"/>
      <c r="E29" s="43">
        <f t="shared" si="0"/>
        <v>3528285</v>
      </c>
    </row>
    <row r="30" spans="1:5" ht="15.75">
      <c r="A30" s="30" t="s">
        <v>126</v>
      </c>
      <c r="B30" s="32" t="s">
        <v>55</v>
      </c>
      <c r="C30" s="35">
        <f>SUM(C31:C32)</f>
        <v>28065908</v>
      </c>
      <c r="D30" s="35">
        <f>SUM(D31:D32)</f>
        <v>0</v>
      </c>
      <c r="E30" s="43">
        <f t="shared" si="0"/>
        <v>28065908</v>
      </c>
    </row>
    <row r="31" spans="1:5" ht="35.25" customHeight="1">
      <c r="A31" s="30" t="s">
        <v>168</v>
      </c>
      <c r="B31" s="33" t="s">
        <v>138</v>
      </c>
      <c r="C31" s="35">
        <v>4946676</v>
      </c>
      <c r="D31" s="36"/>
      <c r="E31" s="43">
        <f t="shared" si="0"/>
        <v>4946676</v>
      </c>
    </row>
    <row r="32" spans="1:5" ht="33.75" customHeight="1">
      <c r="A32" s="30" t="s">
        <v>127</v>
      </c>
      <c r="B32" s="33" t="s">
        <v>56</v>
      </c>
      <c r="C32" s="35">
        <v>23119232</v>
      </c>
      <c r="D32" s="36"/>
      <c r="E32" s="43">
        <f t="shared" si="0"/>
        <v>23119232</v>
      </c>
    </row>
    <row r="33" spans="1:5" ht="15.75">
      <c r="A33" s="30" t="s">
        <v>128</v>
      </c>
      <c r="B33" s="32" t="s">
        <v>57</v>
      </c>
      <c r="C33" s="35">
        <f>C34</f>
        <v>885760</v>
      </c>
      <c r="D33" s="35"/>
      <c r="E33" s="43">
        <f t="shared" si="0"/>
        <v>885760</v>
      </c>
    </row>
    <row r="34" spans="1:5" ht="33.75" customHeight="1">
      <c r="A34" s="30" t="s">
        <v>129</v>
      </c>
      <c r="B34" s="33" t="s">
        <v>58</v>
      </c>
      <c r="C34" s="35">
        <v>885760</v>
      </c>
      <c r="D34" s="36"/>
      <c r="E34" s="43">
        <f t="shared" si="0"/>
        <v>885760</v>
      </c>
    </row>
    <row r="35" spans="1:5" ht="15.75">
      <c r="A35" s="30" t="s">
        <v>130</v>
      </c>
      <c r="B35" s="32" t="s">
        <v>59</v>
      </c>
      <c r="C35" s="35">
        <v>46435</v>
      </c>
      <c r="D35" s="35"/>
      <c r="E35" s="43">
        <f t="shared" si="0"/>
        <v>46435</v>
      </c>
    </row>
    <row r="36" spans="1:5" ht="15.75">
      <c r="A36" s="30" t="s">
        <v>71</v>
      </c>
      <c r="B36" s="31" t="s">
        <v>294</v>
      </c>
      <c r="C36" s="64">
        <f>C37+C46</f>
        <v>12266121</v>
      </c>
      <c r="D36" s="64">
        <f>D37+D46</f>
        <v>5843412</v>
      </c>
      <c r="E36" s="65">
        <f t="shared" si="0"/>
        <v>18109533</v>
      </c>
    </row>
    <row r="37" spans="1:5" ht="15.75">
      <c r="A37" s="30" t="s">
        <v>190</v>
      </c>
      <c r="B37" s="32" t="s">
        <v>346</v>
      </c>
      <c r="C37" s="35">
        <f>C38+C39+C41+C43</f>
        <v>0</v>
      </c>
      <c r="D37" s="35">
        <f>D38+D39+D41+D43</f>
        <v>5718572</v>
      </c>
      <c r="E37" s="43">
        <f t="shared" si="0"/>
        <v>5718572</v>
      </c>
    </row>
    <row r="38" spans="1:5" ht="31.5">
      <c r="A38" s="30" t="s">
        <v>191</v>
      </c>
      <c r="B38" s="34" t="s">
        <v>341</v>
      </c>
      <c r="C38" s="36"/>
      <c r="D38" s="35">
        <v>5258101</v>
      </c>
      <c r="E38" s="43">
        <f t="shared" si="0"/>
        <v>5258101</v>
      </c>
    </row>
    <row r="39" spans="1:5" ht="15.75" hidden="1">
      <c r="A39" s="30" t="s">
        <v>192</v>
      </c>
      <c r="B39" s="34" t="s">
        <v>169</v>
      </c>
      <c r="C39" s="36"/>
      <c r="D39" s="35">
        <v>0</v>
      </c>
      <c r="E39" s="43">
        <f t="shared" si="0"/>
        <v>0</v>
      </c>
    </row>
    <row r="40" spans="1:5" ht="31.5" hidden="1">
      <c r="A40" s="30" t="s">
        <v>193</v>
      </c>
      <c r="B40" s="34" t="s">
        <v>170</v>
      </c>
      <c r="C40" s="36"/>
      <c r="D40" s="35">
        <v>0</v>
      </c>
      <c r="E40" s="43">
        <f t="shared" si="0"/>
        <v>0</v>
      </c>
    </row>
    <row r="41" spans="1:5" ht="15.75">
      <c r="A41" s="30" t="s">
        <v>194</v>
      </c>
      <c r="B41" s="34" t="s">
        <v>171</v>
      </c>
      <c r="C41" s="36"/>
      <c r="D41" s="35">
        <f>D42</f>
        <v>460471</v>
      </c>
      <c r="E41" s="43">
        <f t="shared" si="0"/>
        <v>460471</v>
      </c>
    </row>
    <row r="42" spans="1:5" ht="15.75">
      <c r="A42" s="30" t="s">
        <v>195</v>
      </c>
      <c r="B42" s="34" t="s">
        <v>172</v>
      </c>
      <c r="C42" s="36"/>
      <c r="D42" s="35">
        <v>460471</v>
      </c>
      <c r="E42" s="43">
        <f t="shared" si="0"/>
        <v>460471</v>
      </c>
    </row>
    <row r="43" spans="1:5" ht="15.75" hidden="1">
      <c r="A43" s="30" t="s">
        <v>173</v>
      </c>
      <c r="B43" s="34" t="s">
        <v>174</v>
      </c>
      <c r="C43" s="36"/>
      <c r="D43" s="35">
        <v>0</v>
      </c>
      <c r="E43" s="43">
        <f t="shared" si="0"/>
        <v>0</v>
      </c>
    </row>
    <row r="44" spans="1:5" ht="15.75" hidden="1">
      <c r="A44" s="30" t="s">
        <v>196</v>
      </c>
      <c r="B44" s="34" t="s">
        <v>175</v>
      </c>
      <c r="C44" s="36"/>
      <c r="D44" s="35">
        <v>0</v>
      </c>
      <c r="E44" s="43">
        <f t="shared" si="0"/>
        <v>0</v>
      </c>
    </row>
    <row r="45" spans="1:5" ht="31.5" hidden="1">
      <c r="A45" s="30" t="s">
        <v>197</v>
      </c>
      <c r="B45" s="34" t="s">
        <v>176</v>
      </c>
      <c r="C45" s="36"/>
      <c r="D45" s="35">
        <v>0</v>
      </c>
      <c r="E45" s="43">
        <f t="shared" si="0"/>
        <v>0</v>
      </c>
    </row>
    <row r="46" spans="1:5" ht="15.75">
      <c r="A46" s="30" t="s">
        <v>198</v>
      </c>
      <c r="B46" s="32" t="s">
        <v>131</v>
      </c>
      <c r="C46" s="36">
        <f>C48</f>
        <v>12266121</v>
      </c>
      <c r="D46" s="35">
        <f>D47</f>
        <v>124840</v>
      </c>
      <c r="E46" s="43">
        <f t="shared" si="0"/>
        <v>12390961</v>
      </c>
    </row>
    <row r="47" spans="1:5" ht="31.5">
      <c r="A47" s="30" t="s">
        <v>199</v>
      </c>
      <c r="B47" s="34" t="s">
        <v>189</v>
      </c>
      <c r="C47" s="36"/>
      <c r="D47" s="35">
        <v>124840</v>
      </c>
      <c r="E47" s="43">
        <f t="shared" si="0"/>
        <v>124840</v>
      </c>
    </row>
    <row r="48" spans="1:5" ht="31.5">
      <c r="A48" s="30" t="s">
        <v>132</v>
      </c>
      <c r="B48" s="34" t="s">
        <v>133</v>
      </c>
      <c r="C48" s="36">
        <v>12266121</v>
      </c>
      <c r="D48" s="35"/>
      <c r="E48" s="43">
        <f t="shared" si="0"/>
        <v>12266121</v>
      </c>
    </row>
    <row r="49" spans="1:5" s="37" customFormat="1" ht="18.75">
      <c r="A49" s="93" t="s">
        <v>296</v>
      </c>
      <c r="B49" s="94"/>
      <c r="C49" s="47">
        <f>C36+C9</f>
        <v>113337417</v>
      </c>
      <c r="D49" s="48">
        <f>D36+D9</f>
        <v>7882864</v>
      </c>
      <c r="E49" s="49">
        <f t="shared" si="0"/>
        <v>121220281</v>
      </c>
    </row>
    <row r="51" spans="2:5" ht="15.75">
      <c r="B51" s="57" t="s">
        <v>342</v>
      </c>
      <c r="C51" s="57"/>
      <c r="D51" s="57" t="s">
        <v>343</v>
      </c>
      <c r="E51" s="57"/>
    </row>
    <row r="52" spans="2:5" ht="12.75">
      <c r="B52" s="1"/>
      <c r="C52" s="1"/>
      <c r="D52" s="1"/>
      <c r="E52" s="1"/>
    </row>
  </sheetData>
  <sheetProtection/>
  <mergeCells count="7">
    <mergeCell ref="A49:B49"/>
    <mergeCell ref="A6:A7"/>
    <mergeCell ref="B6:B7"/>
    <mergeCell ref="C6:E6"/>
    <mergeCell ref="A4:E4"/>
    <mergeCell ref="C2:E2"/>
    <mergeCell ref="C3:E3"/>
  </mergeCells>
  <printOptions/>
  <pageMargins left="0.984251968503937" right="0.1968503937007874" top="0.5905511811023623" bottom="0.3937007874015748" header="0.1968503937007874" footer="0.5118110236220472"/>
  <pageSetup horizontalDpi="600" verticalDpi="600" orientation="portrait" paperSize="9" scale="84" r:id="rId1"/>
  <headerFooter alignWithMargins="0">
    <oddHeader>&amp;C&amp;P</oddHeader>
  </headerFooter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2021-10-26T13:17:16Z</cp:lastPrinted>
  <dcterms:created xsi:type="dcterms:W3CDTF">2017-08-29T08:53:48Z</dcterms:created>
  <dcterms:modified xsi:type="dcterms:W3CDTF">2021-10-27T08:02:30Z</dcterms:modified>
  <cp:category/>
  <cp:version/>
  <cp:contentType/>
  <cp:contentStatus/>
</cp:coreProperties>
</file>