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980"/>
  </bookViews>
  <sheets>
    <sheet name="Лист1" sheetId="1" r:id="rId1"/>
  </sheets>
  <definedNames>
    <definedName name="_xlnm.Print_Titles" localSheetId="0">Лист1!$9:$11</definedName>
    <definedName name="_xlnm.Print_Area" localSheetId="0">Лист1!$A$1:$J$64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5" i="1"/>
  <c r="H16" l="1"/>
  <c r="K18"/>
  <c r="H59" l="1"/>
  <c r="G56" l="1"/>
  <c r="J32"/>
  <c r="J38"/>
  <c r="J35" l="1"/>
  <c r="I13" l="1"/>
  <c r="J13"/>
  <c r="G44"/>
  <c r="G35" l="1"/>
  <c r="G33"/>
  <c r="G34"/>
  <c r="H14"/>
  <c r="G31" l="1"/>
  <c r="G40" l="1"/>
  <c r="G41"/>
  <c r="G42"/>
  <c r="G43"/>
  <c r="G26"/>
  <c r="G27"/>
  <c r="G28"/>
  <c r="G29"/>
  <c r="G14"/>
  <c r="G30"/>
  <c r="G25" l="1"/>
  <c r="G55"/>
  <c r="G54"/>
  <c r="G53" l="1"/>
  <c r="G52" l="1"/>
  <c r="G51" l="1"/>
  <c r="G50"/>
  <c r="G49"/>
  <c r="H46" l="1"/>
  <c r="H13"/>
  <c r="G13" s="1"/>
  <c r="G36"/>
  <c r="I46" l="1"/>
  <c r="J46"/>
  <c r="G32" l="1"/>
  <c r="G17"/>
  <c r="G22" l="1"/>
  <c r="G21"/>
  <c r="G20"/>
  <c r="G19"/>
  <c r="G59" l="1"/>
  <c r="G58" s="1"/>
  <c r="G57" s="1"/>
  <c r="H58"/>
  <c r="H12" l="1"/>
  <c r="H45"/>
  <c r="I45"/>
  <c r="J45"/>
  <c r="H57"/>
  <c r="I12"/>
  <c r="J12"/>
  <c r="G47"/>
  <c r="G48"/>
  <c r="G15"/>
  <c r="G16"/>
  <c r="G18"/>
  <c r="G23"/>
  <c r="G24"/>
  <c r="G37"/>
  <c r="G38"/>
  <c r="G39"/>
  <c r="G46" l="1"/>
  <c r="G45" s="1"/>
  <c r="G12"/>
  <c r="H60"/>
  <c r="I60"/>
  <c r="J60"/>
  <c r="J71" l="1"/>
  <c r="M60"/>
  <c r="G60"/>
</calcChain>
</file>

<file path=xl/sharedStrings.xml><?xml version="1.0" encoding="utf-8"?>
<sst xmlns="http://schemas.openxmlformats.org/spreadsheetml/2006/main" count="307" uniqueCount="188">
  <si>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</si>
  <si>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</si>
  <si>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</si>
  <si>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</si>
  <si>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</si>
  <si>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</si>
  <si>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</si>
  <si>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</si>
  <si>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</si>
  <si>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</si>
  <si>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</si>
  <si>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</si>
  <si>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</si>
  <si>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</si>
  <si>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</si>
  <si>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</si>
  <si>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</si>
  <si>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</si>
  <si>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</si>
  <si>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</si>
  <si>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</si>
  <si>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</si>
  <si>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</si>
  <si>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</si>
  <si>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</si>
  <si>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</si>
  <si>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</si>
  <si>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</si>
  <si>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</si>
  <si>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</si>
  <si>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</si>
  <si>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</si>
  <si>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</si>
  <si>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</si>
  <si>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</si>
  <si>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</si>
  <si>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</si>
  <si>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</si>
  <si>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</si>
  <si>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</si>
  <si>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</si>
  <si>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</si>
  <si>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</si>
  <si>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</si>
  <si>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</si>
  <si>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</si>
  <si>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</si>
  <si>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</si>
  <si>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</si>
  <si>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</si>
  <si>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</si>
  <si>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</si>
  <si>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</si>
  <si>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</si>
  <si>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</si>
  <si>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</si>
  <si>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</si>
  <si>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</si>
  <si>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</si>
  <si>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</si>
  <si>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</si>
  <si>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</si>
  <si>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</si>
  <si>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</si>
  <si>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</si>
  <si>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</si>
  <si>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</si>
  <si>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</si>
  <si>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</si>
  <si>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</si>
  <si>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 р.№ 13</t>
  </si>
  <si>
    <t>рішення  від 21.12.2021р. № 18</t>
  </si>
  <si>
    <t>рішення від 21.12.2021р.  № 15</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</si>
  <si>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</si>
  <si>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</si>
  <si>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</si>
  <si>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</si>
  <si>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</si>
  <si>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</si>
  <si>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</si>
  <si>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</si>
  <si>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</si>
  <si>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</si>
  <si>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</si>
  <si>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</si>
  <si>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</si>
  <si>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</si>
  <si>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</si>
  <si>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</si>
  <si>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</si>
  <si>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</si>
  <si>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</si>
  <si>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</si>
  <si>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</si>
  <si>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</si>
  <si>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</si>
  <si>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</si>
  <si>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</si>
  <si>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</si>
  <si>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</si>
  <si>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</si>
  <si>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</si>
  <si>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</si>
  <si>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</si>
  <si>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</si>
  <si>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</si>
  <si>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</si>
  <si>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</si>
  <si>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</si>
  <si>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</si>
  <si>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</si>
  <si>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</si>
  <si>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</si>
  <si>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</si>
  <si>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</si>
  <si>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</si>
  <si>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</si>
  <si>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</si>
  <si>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</si>
  <si>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</si>
  <si>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</si>
  <si>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</si>
  <si>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</si>
  <si>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</si>
  <si>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</si>
  <si>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</si>
  <si>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</si>
  <si>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</si>
  <si>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</si>
  <si>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</si>
  <si>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</si>
  <si>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</si>
  <si>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</si>
  <si>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</si>
  <si>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</si>
  <si>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</si>
  <si>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</si>
  <si>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</si>
  <si>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</si>
  <si>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</si>
  <si>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</si>
  <si>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</si>
  <si>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</si>
  <si>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</si>
  <si>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</si>
  <si>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</si>
  <si>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</si>
  <si>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</si>
  <si>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</si>
  <si>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</si>
  <si>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</si>
  <si>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</si>
  <si>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</si>
  <si>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</si>
  <si>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</si>
  <si>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</si>
  <si>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</si>
  <si>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</si>
  <si>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</si>
  <si>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</si>
  <si>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</si>
  <si>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</si>
  <si>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</si>
  <si>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Програма здійснення землеустрою на території Галицинівської сільської ради на 2022-2024 роки</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</si>
  <si>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</si>
  <si>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</si>
  <si>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</si>
  <si>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</si>
  <si>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</si>
  <si>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</si>
  <si>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</si>
  <si>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</si>
  <si>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Сільський голова</t>
  </si>
  <si>
    <t>Іван НАЗАР</t>
  </si>
  <si>
    <t>Додаток 7</t>
  </si>
  <si>
    <t>до рішення  Галицинівської  сільської ради</t>
  </si>
  <si>
    <t>Програма забезпечення пожежної безпеки на 2025 – 2027 роки</t>
  </si>
  <si>
    <t xml:space="preserve">Програма по проведенню заходів присвячених урочистим датам, державним та традиційним святам на  2025 - 2027 роки </t>
  </si>
  <si>
    <t>Програма розвитку житлового-комунально господарства та благоустрою населених пунктів Галицинівської сільської територіальної громади на 2025-2027 роки</t>
  </si>
  <si>
    <t>від 24.12.2024 року</t>
  </si>
  <si>
    <t xml:space="preserve"> №   7</t>
  </si>
  <si>
    <t xml:space="preserve">рішення від 24.12.2024 р.№ 4 </t>
  </si>
  <si>
    <t>рішення від 24.12.2024 р.№ 5</t>
  </si>
  <si>
    <t>рішення від 24.12.2024 р.№ 3</t>
  </si>
  <si>
    <t>рішення  від 21.12.2021р. № 12</t>
  </si>
  <si>
    <t>Забезпечення молодіжними центрами соціального становлення та розвитку молоді та інші заходи у сфері молодіжної політики'</t>
  </si>
  <si>
    <t>Програма стабілізації та соціально-економічного розвиткутериторії Галицинівської сільської ради</t>
  </si>
  <si>
    <t>Розподіл витрат сільського  бюджетуна реалізацію сільських/регіональних програм у 2025 році</t>
  </si>
</sst>
</file>

<file path=xl/styles.xml><?xml version="1.0" encoding="utf-8"?>
<styleSheet xmlns="http://schemas.openxmlformats.org/spreadsheetml/2006/main">
  <numFmts count="2">
    <numFmt numFmtId="164" formatCode="#,##0.00;\-#,##0.00;#,&quot;-&quot;"/>
    <numFmt numFmtId="165" formatCode="#,##0.00_ ;\-#,##0.00\ "/>
  </numFmts>
  <fonts count="14">
    <font>
      <sz val="10"/>
      <color theme="1"/>
      <name val="Calibri"/>
      <family val="2"/>
      <charset val="1"/>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sz val="10"/>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u/>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42">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8"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8"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8" fillId="0" borderId="1" xfId="0" quotePrefix="1" applyFont="1" applyFill="1" applyBorder="1" applyAlignment="1">
      <alignment vertical="center" wrapText="1"/>
    </xf>
    <xf numFmtId="0" fontId="8" fillId="3" borderId="1" xfId="0" quotePrefix="1" applyFont="1" applyFill="1" applyBorder="1" applyAlignment="1">
      <alignment vertical="center" wrapText="1"/>
    </xf>
    <xf numFmtId="0" fontId="8" fillId="3" borderId="1" xfId="0" applyFont="1" applyFill="1" applyBorder="1" applyAlignment="1">
      <alignment vertic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quotePrefix="1" applyFont="1" applyAlignment="1">
      <alignment horizontal="center"/>
    </xf>
    <xf numFmtId="0" fontId="1" fillId="0" borderId="2" xfId="0" applyFont="1" applyBorder="1" applyAlignment="1">
      <alignment horizontal="center"/>
    </xf>
    <xf numFmtId="0" fontId="12" fillId="0" borderId="0" xfId="0" applyFont="1"/>
    <xf numFmtId="49" fontId="1" fillId="3" borderId="1" xfId="0" applyNumberFormat="1" applyFont="1" applyFill="1" applyBorder="1" applyAlignment="1">
      <alignment vertical="center" wrapText="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1"/>
  <sheetViews>
    <sheetView tabSelected="1" view="pageBreakPreview" zoomScaleSheetLayoutView="100" workbookViewId="0">
      <selection activeCell="A5" sqref="A5:J5"/>
    </sheetView>
  </sheetViews>
  <sheetFormatPr defaultColWidth="9.140625" defaultRowHeight="12.75"/>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ht="15">
      <c r="G1" s="35" t="s">
        <v>174</v>
      </c>
    </row>
    <row r="2" spans="1:10" ht="15">
      <c r="G2" s="35" t="s">
        <v>175</v>
      </c>
    </row>
    <row r="3" spans="1:10" ht="15">
      <c r="G3" s="35" t="s">
        <v>179</v>
      </c>
      <c r="H3" s="35" t="s">
        <v>180</v>
      </c>
    </row>
    <row r="5" spans="1:10" ht="18.75">
      <c r="A5" s="36" t="s">
        <v>187</v>
      </c>
      <c r="B5" s="37"/>
      <c r="C5" s="37"/>
      <c r="D5" s="37"/>
      <c r="E5" s="37"/>
      <c r="F5" s="37"/>
      <c r="G5" s="37"/>
      <c r="H5" s="37"/>
      <c r="I5" s="37"/>
      <c r="J5" s="37"/>
    </row>
    <row r="7" spans="1:10" ht="18.75">
      <c r="A7" s="38" t="s">
        <v>104</v>
      </c>
      <c r="B7" s="38"/>
    </row>
    <row r="8" spans="1:10">
      <c r="A8" s="39" t="s">
        <v>0</v>
      </c>
      <c r="B8" s="39"/>
      <c r="J8" s="2" t="s">
        <v>1</v>
      </c>
    </row>
    <row r="9" spans="1:10">
      <c r="A9" s="32" t="s">
        <v>2</v>
      </c>
      <c r="B9" s="32" t="s">
        <v>3</v>
      </c>
      <c r="C9" s="32" t="s">
        <v>4</v>
      </c>
      <c r="D9" s="33" t="s">
        <v>5</v>
      </c>
      <c r="E9" s="33" t="s">
        <v>6</v>
      </c>
      <c r="F9" s="32" t="s">
        <v>7</v>
      </c>
      <c r="G9" s="34" t="s">
        <v>8</v>
      </c>
      <c r="H9" s="33" t="s">
        <v>9</v>
      </c>
      <c r="I9" s="33" t="s">
        <v>10</v>
      </c>
      <c r="J9" s="33"/>
    </row>
    <row r="10" spans="1:10" ht="68.099999999999994" customHeight="1">
      <c r="A10" s="33"/>
      <c r="B10" s="33"/>
      <c r="C10" s="33"/>
      <c r="D10" s="33"/>
      <c r="E10" s="33"/>
      <c r="F10" s="33"/>
      <c r="G10" s="34"/>
      <c r="H10" s="33"/>
      <c r="I10" s="3" t="s">
        <v>11</v>
      </c>
      <c r="J10" s="3" t="s">
        <v>12</v>
      </c>
    </row>
    <row r="11" spans="1:10">
      <c r="A11" s="3">
        <v>1</v>
      </c>
      <c r="B11" s="3">
        <v>2</v>
      </c>
      <c r="C11" s="3">
        <v>3</v>
      </c>
      <c r="D11" s="3">
        <v>4</v>
      </c>
      <c r="E11" s="3">
        <v>5</v>
      </c>
      <c r="F11" s="3">
        <v>6</v>
      </c>
      <c r="G11" s="4">
        <v>7</v>
      </c>
      <c r="H11" s="3">
        <v>8</v>
      </c>
      <c r="I11" s="5">
        <v>9</v>
      </c>
      <c r="J11" s="5">
        <v>10</v>
      </c>
    </row>
    <row r="12" spans="1:10">
      <c r="A12" s="6" t="s">
        <v>13</v>
      </c>
      <c r="B12" s="6" t="s">
        <v>14</v>
      </c>
      <c r="C12" s="6" t="s">
        <v>14</v>
      </c>
      <c r="D12" s="7" t="s">
        <v>15</v>
      </c>
      <c r="E12" s="7" t="s">
        <v>14</v>
      </c>
      <c r="F12" s="7" t="s">
        <v>14</v>
      </c>
      <c r="G12" s="8">
        <f>G13</f>
        <v>77216336</v>
      </c>
      <c r="H12" s="8">
        <f t="shared" ref="H12:J12" si="0">H13</f>
        <v>75460336</v>
      </c>
      <c r="I12" s="8">
        <f t="shared" si="0"/>
        <v>1756000</v>
      </c>
      <c r="J12" s="8">
        <f t="shared" si="0"/>
        <v>300000</v>
      </c>
    </row>
    <row r="13" spans="1:10">
      <c r="A13" s="6" t="s">
        <v>16</v>
      </c>
      <c r="B13" s="6" t="s">
        <v>14</v>
      </c>
      <c r="C13" s="6" t="s">
        <v>14</v>
      </c>
      <c r="D13" s="7" t="s">
        <v>15</v>
      </c>
      <c r="E13" s="7" t="s">
        <v>14</v>
      </c>
      <c r="F13" s="7" t="s">
        <v>14</v>
      </c>
      <c r="G13" s="8">
        <f>H13+I13</f>
        <v>77216336</v>
      </c>
      <c r="H13" s="8">
        <f>SUM(H14:H44)</f>
        <v>75460336</v>
      </c>
      <c r="I13" s="8">
        <f>SUM(I14:I44)</f>
        <v>1756000</v>
      </c>
      <c r="J13" s="8">
        <f>SUM(J14:J44)</f>
        <v>300000</v>
      </c>
    </row>
    <row r="14" spans="1:10" hidden="1">
      <c r="A14" s="10" t="s">
        <v>156</v>
      </c>
      <c r="B14" s="17" t="s">
        <v>63</v>
      </c>
      <c r="C14" s="10" t="s">
        <v>157</v>
      </c>
      <c r="D14" s="11" t="s">
        <v>158</v>
      </c>
      <c r="E14" s="25" t="s">
        <v>25</v>
      </c>
      <c r="F14" s="22" t="s">
        <v>69</v>
      </c>
      <c r="G14" s="12">
        <f t="shared" ref="G14:G44" si="1">H14+I14</f>
        <v>0</v>
      </c>
      <c r="H14" s="13">
        <f>1330000-1330000</f>
        <v>0</v>
      </c>
      <c r="I14" s="13"/>
      <c r="J14" s="13"/>
    </row>
    <row r="15" spans="1:10" ht="30.75" customHeight="1">
      <c r="A15" s="10" t="s">
        <v>17</v>
      </c>
      <c r="B15" s="10" t="s">
        <v>18</v>
      </c>
      <c r="C15" s="10" t="s">
        <v>19</v>
      </c>
      <c r="D15" s="11" t="s">
        <v>20</v>
      </c>
      <c r="E15" s="11" t="s">
        <v>125</v>
      </c>
      <c r="F15" s="10" t="s">
        <v>67</v>
      </c>
      <c r="G15" s="12">
        <f t="shared" si="1"/>
        <v>5713067</v>
      </c>
      <c r="H15" s="13">
        <f>4813067+600000</f>
        <v>5413067</v>
      </c>
      <c r="I15" s="13">
        <v>300000</v>
      </c>
      <c r="J15" s="13">
        <v>300000</v>
      </c>
    </row>
    <row r="16" spans="1:10" ht="25.5">
      <c r="A16" s="10" t="s">
        <v>21</v>
      </c>
      <c r="B16" s="10" t="s">
        <v>22</v>
      </c>
      <c r="C16" s="10" t="s">
        <v>23</v>
      </c>
      <c r="D16" s="11" t="s">
        <v>24</v>
      </c>
      <c r="E16" s="11" t="s">
        <v>25</v>
      </c>
      <c r="F16" s="10" t="s">
        <v>68</v>
      </c>
      <c r="G16" s="12">
        <f t="shared" si="1"/>
        <v>4800</v>
      </c>
      <c r="H16" s="13">
        <f>4800</f>
        <v>4800</v>
      </c>
      <c r="I16" s="13">
        <v>0</v>
      </c>
      <c r="J16" s="13">
        <v>0</v>
      </c>
    </row>
    <row r="17" spans="1:11" ht="75" customHeight="1">
      <c r="A17" s="10" t="s">
        <v>21</v>
      </c>
      <c r="B17" s="10" t="s">
        <v>22</v>
      </c>
      <c r="C17" s="10" t="s">
        <v>23</v>
      </c>
      <c r="D17" s="11" t="s">
        <v>24</v>
      </c>
      <c r="E17" s="11" t="s">
        <v>126</v>
      </c>
      <c r="F17" s="22" t="s">
        <v>109</v>
      </c>
      <c r="G17" s="12">
        <f t="shared" si="1"/>
        <v>18850000</v>
      </c>
      <c r="H17" s="13">
        <v>18850000</v>
      </c>
      <c r="I17" s="13"/>
      <c r="J17" s="13"/>
    </row>
    <row r="18" spans="1:11" ht="25.5">
      <c r="A18" s="10" t="s">
        <v>27</v>
      </c>
      <c r="B18" s="10" t="s">
        <v>28</v>
      </c>
      <c r="C18" s="10" t="s">
        <v>29</v>
      </c>
      <c r="D18" s="11" t="s">
        <v>30</v>
      </c>
      <c r="E18" s="29" t="s">
        <v>25</v>
      </c>
      <c r="F18" s="22" t="s">
        <v>69</v>
      </c>
      <c r="G18" s="12">
        <f t="shared" si="1"/>
        <v>314200</v>
      </c>
      <c r="H18" s="13">
        <v>314200</v>
      </c>
      <c r="I18" s="13">
        <v>0</v>
      </c>
      <c r="J18" s="13">
        <v>0</v>
      </c>
      <c r="K18" s="21">
        <f>H18+H19+H20+H21</f>
        <v>1199900</v>
      </c>
    </row>
    <row r="19" spans="1:11" ht="30" customHeight="1">
      <c r="A19" s="10" t="s">
        <v>27</v>
      </c>
      <c r="B19" s="10" t="s">
        <v>28</v>
      </c>
      <c r="C19" s="10" t="s">
        <v>29</v>
      </c>
      <c r="D19" s="11" t="s">
        <v>30</v>
      </c>
      <c r="E19" s="29" t="s">
        <v>127</v>
      </c>
      <c r="F19" s="28" t="s">
        <v>81</v>
      </c>
      <c r="G19" s="12">
        <f t="shared" si="1"/>
        <v>37500</v>
      </c>
      <c r="H19" s="13">
        <v>37500</v>
      </c>
      <c r="I19" s="13"/>
      <c r="J19" s="13"/>
    </row>
    <row r="20" spans="1:11" ht="30" customHeight="1">
      <c r="A20" s="10" t="s">
        <v>27</v>
      </c>
      <c r="B20" s="10" t="s">
        <v>28</v>
      </c>
      <c r="C20" s="10" t="s">
        <v>29</v>
      </c>
      <c r="D20" s="11" t="s">
        <v>30</v>
      </c>
      <c r="E20" s="30" t="s">
        <v>128</v>
      </c>
      <c r="F20" s="22" t="s">
        <v>82</v>
      </c>
      <c r="G20" s="12">
        <f t="shared" si="1"/>
        <v>19200</v>
      </c>
      <c r="H20" s="13">
        <v>19200</v>
      </c>
      <c r="I20" s="13"/>
      <c r="J20" s="13"/>
    </row>
    <row r="21" spans="1:11" ht="68.25" customHeight="1">
      <c r="A21" s="10" t="s">
        <v>27</v>
      </c>
      <c r="B21" s="10" t="s">
        <v>28</v>
      </c>
      <c r="C21" s="10" t="s">
        <v>29</v>
      </c>
      <c r="D21" s="11" t="s">
        <v>30</v>
      </c>
      <c r="E21" s="29" t="s">
        <v>83</v>
      </c>
      <c r="F21" s="22" t="s">
        <v>105</v>
      </c>
      <c r="G21" s="12">
        <f t="shared" si="1"/>
        <v>829000</v>
      </c>
      <c r="H21" s="13">
        <v>829000</v>
      </c>
      <c r="I21" s="13"/>
      <c r="J21" s="13"/>
    </row>
    <row r="22" spans="1:11" ht="68.25" customHeight="1">
      <c r="A22" s="10" t="s">
        <v>84</v>
      </c>
      <c r="B22" s="10" t="s">
        <v>85</v>
      </c>
      <c r="C22" s="10" t="s">
        <v>86</v>
      </c>
      <c r="D22" s="11" t="s">
        <v>87</v>
      </c>
      <c r="E22" s="26" t="s">
        <v>177</v>
      </c>
      <c r="F22" s="10" t="s">
        <v>181</v>
      </c>
      <c r="G22" s="12">
        <f t="shared" si="1"/>
        <v>700000</v>
      </c>
      <c r="H22" s="13">
        <v>700000</v>
      </c>
      <c r="I22" s="13"/>
      <c r="J22" s="13"/>
    </row>
    <row r="23" spans="1:11" ht="57.75" customHeight="1">
      <c r="A23" s="10" t="s">
        <v>31</v>
      </c>
      <c r="B23" s="10" t="s">
        <v>32</v>
      </c>
      <c r="C23" s="10" t="s">
        <v>33</v>
      </c>
      <c r="D23" s="11" t="s">
        <v>34</v>
      </c>
      <c r="E23" s="26" t="s">
        <v>178</v>
      </c>
      <c r="F23" s="10" t="s">
        <v>183</v>
      </c>
      <c r="G23" s="12">
        <f t="shared" si="1"/>
        <v>10000000</v>
      </c>
      <c r="H23" s="13">
        <v>10000000</v>
      </c>
      <c r="I23" s="13">
        <v>0</v>
      </c>
      <c r="J23" s="13">
        <v>0</v>
      </c>
    </row>
    <row r="24" spans="1:11" ht="51">
      <c r="A24" s="10" t="s">
        <v>35</v>
      </c>
      <c r="B24" s="10" t="s">
        <v>36</v>
      </c>
      <c r="C24" s="10" t="s">
        <v>33</v>
      </c>
      <c r="D24" s="11" t="s">
        <v>37</v>
      </c>
      <c r="E24" s="26" t="s">
        <v>178</v>
      </c>
      <c r="F24" s="10" t="s">
        <v>183</v>
      </c>
      <c r="G24" s="12">
        <f t="shared" si="1"/>
        <v>12245655</v>
      </c>
      <c r="H24" s="13">
        <v>12245655</v>
      </c>
      <c r="I24" s="13"/>
      <c r="J24" s="13"/>
    </row>
    <row r="25" spans="1:11" ht="51">
      <c r="A25" s="10" t="s">
        <v>38</v>
      </c>
      <c r="B25" s="10" t="s">
        <v>39</v>
      </c>
      <c r="C25" s="10" t="s">
        <v>33</v>
      </c>
      <c r="D25" s="11" t="s">
        <v>40</v>
      </c>
      <c r="E25" s="26" t="s">
        <v>178</v>
      </c>
      <c r="F25" s="10" t="s">
        <v>183</v>
      </c>
      <c r="G25" s="12">
        <f>H25+I25</f>
        <v>11628947</v>
      </c>
      <c r="H25" s="13">
        <v>11628947</v>
      </c>
      <c r="I25" s="13">
        <v>0</v>
      </c>
      <c r="J25" s="13">
        <v>0</v>
      </c>
    </row>
    <row r="26" spans="1:11" ht="25.5" hidden="1">
      <c r="A26" s="10" t="s">
        <v>92</v>
      </c>
      <c r="B26" s="20">
        <v>7130</v>
      </c>
      <c r="C26" s="10" t="s">
        <v>93</v>
      </c>
      <c r="D26" s="11" t="s">
        <v>94</v>
      </c>
      <c r="E26" s="10" t="s">
        <v>95</v>
      </c>
      <c r="F26" s="11" t="s">
        <v>106</v>
      </c>
      <c r="G26" s="12">
        <f t="shared" ref="G26:G29" si="2">H26+I26</f>
        <v>0</v>
      </c>
      <c r="H26" s="13"/>
      <c r="I26" s="13"/>
      <c r="J26" s="13"/>
    </row>
    <row r="27" spans="1:11" ht="39" hidden="1">
      <c r="A27" s="10" t="s">
        <v>96</v>
      </c>
      <c r="B27" s="20">
        <v>7330</v>
      </c>
      <c r="C27" s="10" t="s">
        <v>97</v>
      </c>
      <c r="D27" s="11" t="s">
        <v>98</v>
      </c>
      <c r="E27" s="10" t="s">
        <v>26</v>
      </c>
      <c r="F27" s="11" t="s">
        <v>71</v>
      </c>
      <c r="G27" s="12">
        <f t="shared" si="2"/>
        <v>0</v>
      </c>
      <c r="H27" s="13"/>
      <c r="I27" s="13"/>
      <c r="J27" s="13"/>
    </row>
    <row r="28" spans="1:11" ht="25.5" hidden="1">
      <c r="A28" s="10" t="s">
        <v>112</v>
      </c>
      <c r="B28" s="20" t="s">
        <v>113</v>
      </c>
      <c r="C28" s="10" t="s">
        <v>97</v>
      </c>
      <c r="D28" s="11" t="s">
        <v>114</v>
      </c>
      <c r="E28" s="11" t="s">
        <v>111</v>
      </c>
      <c r="F28" s="10" t="s">
        <v>67</v>
      </c>
      <c r="G28" s="12">
        <f t="shared" si="2"/>
        <v>0</v>
      </c>
      <c r="H28" s="13"/>
      <c r="I28" s="13"/>
      <c r="J28" s="13"/>
    </row>
    <row r="29" spans="1:11" ht="51" hidden="1">
      <c r="A29" s="10" t="s">
        <v>38</v>
      </c>
      <c r="B29" s="10" t="s">
        <v>39</v>
      </c>
      <c r="C29" s="10" t="s">
        <v>33</v>
      </c>
      <c r="D29" s="11" t="s">
        <v>40</v>
      </c>
      <c r="E29" s="10" t="s">
        <v>160</v>
      </c>
      <c r="F29" s="24" t="s">
        <v>161</v>
      </c>
      <c r="G29" s="12">
        <f t="shared" si="2"/>
        <v>0</v>
      </c>
      <c r="H29" s="13"/>
      <c r="I29" s="13"/>
      <c r="J29" s="13"/>
    </row>
    <row r="30" spans="1:11" ht="114.75">
      <c r="A30" s="17" t="s">
        <v>151</v>
      </c>
      <c r="B30" s="16">
        <v>6071</v>
      </c>
      <c r="C30" s="17" t="s">
        <v>152</v>
      </c>
      <c r="D30" s="11" t="s">
        <v>148</v>
      </c>
      <c r="E30" s="11" t="s">
        <v>149</v>
      </c>
      <c r="F30" s="11" t="s">
        <v>153</v>
      </c>
      <c r="G30" s="12">
        <f>H30</f>
        <v>2400000</v>
      </c>
      <c r="H30" s="13">
        <v>2400000</v>
      </c>
      <c r="I30" s="13" t="s">
        <v>150</v>
      </c>
      <c r="J30" s="13" t="s">
        <v>150</v>
      </c>
    </row>
    <row r="31" spans="1:11" ht="36" customHeight="1">
      <c r="A31" s="17" t="s">
        <v>92</v>
      </c>
      <c r="B31" s="16">
        <v>7130</v>
      </c>
      <c r="C31" s="17" t="s">
        <v>93</v>
      </c>
      <c r="D31" s="11" t="s">
        <v>94</v>
      </c>
      <c r="E31" s="26" t="s">
        <v>163</v>
      </c>
      <c r="F31" s="11" t="s">
        <v>70</v>
      </c>
      <c r="G31" s="12">
        <f>H31</f>
        <v>200000</v>
      </c>
      <c r="H31" s="13">
        <v>200000</v>
      </c>
      <c r="I31" s="13"/>
      <c r="J31" s="13"/>
    </row>
    <row r="32" spans="1:11" ht="47.25" customHeight="1">
      <c r="A32" s="17" t="s">
        <v>108</v>
      </c>
      <c r="B32" s="20">
        <v>7370</v>
      </c>
      <c r="C32" s="17" t="s">
        <v>79</v>
      </c>
      <c r="D32" s="11" t="s">
        <v>107</v>
      </c>
      <c r="E32" s="10" t="s">
        <v>130</v>
      </c>
      <c r="F32" s="10" t="s">
        <v>71</v>
      </c>
      <c r="G32" s="12">
        <f t="shared" si="1"/>
        <v>1150000</v>
      </c>
      <c r="H32" s="13">
        <v>1150000</v>
      </c>
      <c r="I32" s="13"/>
      <c r="J32" s="13">
        <f>I32</f>
        <v>0</v>
      </c>
    </row>
    <row r="33" spans="1:10" ht="38.25" hidden="1">
      <c r="A33" s="10" t="s">
        <v>99</v>
      </c>
      <c r="B33" s="10" t="s">
        <v>100</v>
      </c>
      <c r="C33" s="10" t="s">
        <v>79</v>
      </c>
      <c r="D33" s="11" t="s">
        <v>101</v>
      </c>
      <c r="E33" s="11" t="s">
        <v>102</v>
      </c>
      <c r="F33" s="10" t="s">
        <v>71</v>
      </c>
      <c r="G33" s="12">
        <f t="shared" si="1"/>
        <v>0</v>
      </c>
      <c r="H33" s="13"/>
      <c r="I33" s="13"/>
      <c r="J33" s="13"/>
    </row>
    <row r="34" spans="1:10" ht="47.25" customHeight="1">
      <c r="A34" s="17" t="s">
        <v>164</v>
      </c>
      <c r="B34" s="20">
        <v>7611</v>
      </c>
      <c r="C34" s="17" t="s">
        <v>79</v>
      </c>
      <c r="D34" s="11" t="s">
        <v>165</v>
      </c>
      <c r="E34" s="29" t="s">
        <v>25</v>
      </c>
      <c r="F34" s="22" t="s">
        <v>69</v>
      </c>
      <c r="G34" s="12">
        <f t="shared" si="1"/>
        <v>1900000</v>
      </c>
      <c r="H34" s="13">
        <v>1900000</v>
      </c>
      <c r="I34" s="13"/>
      <c r="J34" s="13"/>
    </row>
    <row r="35" spans="1:10" ht="47.25" hidden="1" customHeight="1">
      <c r="A35" s="17" t="s">
        <v>166</v>
      </c>
      <c r="B35" s="20" t="s">
        <v>167</v>
      </c>
      <c r="C35" s="17" t="s">
        <v>79</v>
      </c>
      <c r="D35" s="11" t="s">
        <v>168</v>
      </c>
      <c r="E35" s="26" t="s">
        <v>129</v>
      </c>
      <c r="F35" s="11" t="s">
        <v>169</v>
      </c>
      <c r="G35" s="12">
        <f t="shared" si="1"/>
        <v>0</v>
      </c>
      <c r="H35" s="13"/>
      <c r="I35" s="13"/>
      <c r="J35" s="13">
        <f>I35</f>
        <v>0</v>
      </c>
    </row>
    <row r="36" spans="1:10" ht="38.25">
      <c r="A36" s="17" t="s">
        <v>78</v>
      </c>
      <c r="B36" s="17">
        <v>7680</v>
      </c>
      <c r="C36" s="17" t="s">
        <v>79</v>
      </c>
      <c r="D36" s="18" t="s">
        <v>77</v>
      </c>
      <c r="E36" s="41" t="s">
        <v>130</v>
      </c>
      <c r="F36" s="18" t="s">
        <v>170</v>
      </c>
      <c r="G36" s="12">
        <f t="shared" si="1"/>
        <v>8717</v>
      </c>
      <c r="H36" s="19">
        <v>8717</v>
      </c>
      <c r="I36" s="13"/>
      <c r="J36" s="13" t="s">
        <v>103</v>
      </c>
    </row>
    <row r="37" spans="1:10" ht="63.75" customHeight="1">
      <c r="A37" s="10" t="s">
        <v>41</v>
      </c>
      <c r="B37" s="10" t="s">
        <v>42</v>
      </c>
      <c r="C37" s="10" t="s">
        <v>43</v>
      </c>
      <c r="D37" s="11" t="s">
        <v>44</v>
      </c>
      <c r="E37" s="26" t="s">
        <v>145</v>
      </c>
      <c r="F37" s="10" t="s">
        <v>72</v>
      </c>
      <c r="G37" s="12">
        <f t="shared" si="1"/>
        <v>900000</v>
      </c>
      <c r="H37" s="13">
        <v>900000</v>
      </c>
      <c r="I37" s="13"/>
      <c r="J37" s="13"/>
    </row>
    <row r="38" spans="1:10" ht="25.5">
      <c r="A38" s="10" t="s">
        <v>45</v>
      </c>
      <c r="B38" s="10" t="s">
        <v>46</v>
      </c>
      <c r="C38" s="10" t="s">
        <v>43</v>
      </c>
      <c r="D38" s="11" t="s">
        <v>80</v>
      </c>
      <c r="E38" s="26" t="s">
        <v>176</v>
      </c>
      <c r="F38" s="10" t="s">
        <v>182</v>
      </c>
      <c r="G38" s="12">
        <f t="shared" si="1"/>
        <v>8859250</v>
      </c>
      <c r="H38" s="13">
        <v>8859250</v>
      </c>
      <c r="I38" s="13"/>
      <c r="J38" s="13">
        <f>I38</f>
        <v>0</v>
      </c>
    </row>
    <row r="39" spans="1:10" ht="38.25">
      <c r="A39" s="10" t="s">
        <v>47</v>
      </c>
      <c r="B39" s="10" t="s">
        <v>48</v>
      </c>
      <c r="C39" s="10" t="s">
        <v>49</v>
      </c>
      <c r="D39" s="11" t="s">
        <v>50</v>
      </c>
      <c r="E39" s="26" t="s">
        <v>131</v>
      </c>
      <c r="F39" s="10" t="s">
        <v>184</v>
      </c>
      <c r="G39" s="12">
        <f t="shared" si="1"/>
        <v>1456000</v>
      </c>
      <c r="H39" s="13"/>
      <c r="I39" s="13">
        <v>1456000</v>
      </c>
      <c r="J39" s="13">
        <v>0</v>
      </c>
    </row>
    <row r="40" spans="1:10" ht="60" hidden="1" customHeight="1">
      <c r="A40" s="10" t="s">
        <v>88</v>
      </c>
      <c r="B40" s="10" t="s">
        <v>89</v>
      </c>
      <c r="C40" s="10" t="s">
        <v>63</v>
      </c>
      <c r="D40" s="11" t="s">
        <v>90</v>
      </c>
      <c r="E40" s="11" t="s">
        <v>91</v>
      </c>
      <c r="F40" s="10" t="s">
        <v>110</v>
      </c>
      <c r="G40" s="12">
        <f t="shared" si="1"/>
        <v>0</v>
      </c>
      <c r="H40" s="13"/>
      <c r="I40" s="13"/>
      <c r="J40" s="13"/>
    </row>
    <row r="41" spans="1:10" ht="60" hidden="1" customHeight="1">
      <c r="A41" s="10" t="s">
        <v>88</v>
      </c>
      <c r="B41" s="10" t="s">
        <v>89</v>
      </c>
      <c r="C41" s="10" t="s">
        <v>63</v>
      </c>
      <c r="D41" s="11" t="s">
        <v>90</v>
      </c>
      <c r="E41" s="10" t="s">
        <v>102</v>
      </c>
      <c r="F41" s="10" t="s">
        <v>71</v>
      </c>
      <c r="G41" s="12">
        <f t="shared" si="1"/>
        <v>0</v>
      </c>
      <c r="H41" s="13"/>
      <c r="I41" s="13"/>
      <c r="J41" s="13"/>
    </row>
    <row r="42" spans="1:10" ht="60" hidden="1" customHeight="1">
      <c r="A42" s="27" t="s">
        <v>88</v>
      </c>
      <c r="B42" s="27">
        <v>9800</v>
      </c>
      <c r="C42" s="27" t="s">
        <v>63</v>
      </c>
      <c r="D42" s="11" t="s">
        <v>90</v>
      </c>
      <c r="E42" s="11" t="s">
        <v>91</v>
      </c>
      <c r="F42" s="10" t="s">
        <v>110</v>
      </c>
      <c r="G42" s="12">
        <f t="shared" si="1"/>
        <v>0</v>
      </c>
      <c r="H42" s="13"/>
      <c r="I42" s="13"/>
      <c r="J42" s="10"/>
    </row>
    <row r="43" spans="1:10" ht="60" hidden="1" customHeight="1">
      <c r="A43" s="27" t="s">
        <v>88</v>
      </c>
      <c r="B43" s="27">
        <v>9800</v>
      </c>
      <c r="C43" s="27" t="s">
        <v>63</v>
      </c>
      <c r="D43" s="11" t="s">
        <v>90</v>
      </c>
      <c r="E43" s="10" t="s">
        <v>159</v>
      </c>
      <c r="F43" s="24" t="s">
        <v>162</v>
      </c>
      <c r="G43" s="12">
        <f t="shared" si="1"/>
        <v>0</v>
      </c>
      <c r="H43" s="13"/>
      <c r="I43" s="13"/>
      <c r="J43" s="13"/>
    </row>
    <row r="44" spans="1:10" ht="60" hidden="1" customHeight="1">
      <c r="A44" s="27" t="s">
        <v>88</v>
      </c>
      <c r="B44" s="27">
        <v>9800</v>
      </c>
      <c r="C44" s="27" t="s">
        <v>63</v>
      </c>
      <c r="D44" s="11" t="s">
        <v>90</v>
      </c>
      <c r="E44" s="11" t="s">
        <v>102</v>
      </c>
      <c r="F44" s="10" t="s">
        <v>170</v>
      </c>
      <c r="G44" s="12">
        <f t="shared" si="1"/>
        <v>0</v>
      </c>
      <c r="H44" s="13"/>
      <c r="I44" s="13"/>
      <c r="J44" s="13"/>
    </row>
    <row r="45" spans="1:10" ht="30" customHeight="1">
      <c r="A45" s="6" t="s">
        <v>51</v>
      </c>
      <c r="B45" s="6" t="s">
        <v>14</v>
      </c>
      <c r="C45" s="6" t="s">
        <v>14</v>
      </c>
      <c r="D45" s="7" t="s">
        <v>52</v>
      </c>
      <c r="E45" s="7" t="s">
        <v>14</v>
      </c>
      <c r="F45" s="7" t="s">
        <v>14</v>
      </c>
      <c r="G45" s="8">
        <f>G46</f>
        <v>6805712</v>
      </c>
      <c r="H45" s="8">
        <f t="shared" ref="H45:J45" si="3">H46</f>
        <v>6805712</v>
      </c>
      <c r="I45" s="8">
        <f t="shared" si="3"/>
        <v>0</v>
      </c>
      <c r="J45" s="8">
        <f t="shared" si="3"/>
        <v>0</v>
      </c>
    </row>
    <row r="46" spans="1:10" ht="33" customHeight="1">
      <c r="A46" s="6" t="s">
        <v>53</v>
      </c>
      <c r="B46" s="6" t="s">
        <v>14</v>
      </c>
      <c r="C46" s="6" t="s">
        <v>14</v>
      </c>
      <c r="D46" s="7" t="s">
        <v>52</v>
      </c>
      <c r="E46" s="7" t="s">
        <v>14</v>
      </c>
      <c r="F46" s="7" t="s">
        <v>14</v>
      </c>
      <c r="G46" s="8">
        <f>SUM(G47:G56)</f>
        <v>6805712</v>
      </c>
      <c r="H46" s="8">
        <f>SUM(H47:H56)</f>
        <v>6805712</v>
      </c>
      <c r="I46" s="8">
        <f t="shared" ref="I46:J46" si="4">SUM(I47:I52)</f>
        <v>0</v>
      </c>
      <c r="J46" s="8">
        <f t="shared" si="4"/>
        <v>0</v>
      </c>
    </row>
    <row r="47" spans="1:10" ht="44.25" customHeight="1">
      <c r="A47" s="10" t="s">
        <v>74</v>
      </c>
      <c r="B47" s="16">
        <v>1141</v>
      </c>
      <c r="C47" s="10" t="s">
        <v>56</v>
      </c>
      <c r="D47" s="11" t="s">
        <v>75</v>
      </c>
      <c r="E47" s="11" t="s">
        <v>132</v>
      </c>
      <c r="F47" s="10" t="s">
        <v>76</v>
      </c>
      <c r="G47" s="12">
        <f t="shared" ref="G47:G56" si="5">H47+I47</f>
        <v>5060912</v>
      </c>
      <c r="H47" s="13">
        <v>5060912</v>
      </c>
      <c r="I47" s="13"/>
      <c r="J47" s="13"/>
    </row>
    <row r="48" spans="1:10" ht="33" customHeight="1">
      <c r="A48" s="10" t="s">
        <v>54</v>
      </c>
      <c r="B48" s="10" t="s">
        <v>55</v>
      </c>
      <c r="C48" s="10" t="s">
        <v>56</v>
      </c>
      <c r="D48" s="11" t="s">
        <v>57</v>
      </c>
      <c r="E48" s="11" t="s">
        <v>133</v>
      </c>
      <c r="F48" s="10" t="s">
        <v>73</v>
      </c>
      <c r="G48" s="12">
        <f t="shared" si="5"/>
        <v>176800</v>
      </c>
      <c r="H48" s="13">
        <v>176800</v>
      </c>
      <c r="I48" s="13">
        <v>0</v>
      </c>
      <c r="J48" s="13">
        <v>0</v>
      </c>
    </row>
    <row r="49" spans="1:13" ht="33" customHeight="1">
      <c r="A49" s="10" t="s">
        <v>54</v>
      </c>
      <c r="B49" s="10" t="s">
        <v>55</v>
      </c>
      <c r="C49" s="10" t="s">
        <v>56</v>
      </c>
      <c r="D49" s="11" t="s">
        <v>57</v>
      </c>
      <c r="E49" s="11" t="s">
        <v>134</v>
      </c>
      <c r="F49" s="10" t="s">
        <v>115</v>
      </c>
      <c r="G49" s="12">
        <f t="shared" si="5"/>
        <v>252500</v>
      </c>
      <c r="H49" s="13">
        <v>252500</v>
      </c>
      <c r="I49" s="13"/>
      <c r="J49" s="13"/>
    </row>
    <row r="50" spans="1:13" ht="33" customHeight="1">
      <c r="A50" s="10" t="s">
        <v>54</v>
      </c>
      <c r="B50" s="10" t="s">
        <v>55</v>
      </c>
      <c r="C50" s="10" t="s">
        <v>56</v>
      </c>
      <c r="D50" s="11" t="s">
        <v>57</v>
      </c>
      <c r="E50" s="11" t="s">
        <v>135</v>
      </c>
      <c r="F50" s="10" t="s">
        <v>116</v>
      </c>
      <c r="G50" s="12">
        <f t="shared" si="5"/>
        <v>183000</v>
      </c>
      <c r="H50" s="13">
        <v>183000</v>
      </c>
      <c r="I50" s="13"/>
      <c r="J50" s="13"/>
    </row>
    <row r="51" spans="1:13" ht="45.75" customHeight="1">
      <c r="A51" s="10" t="s">
        <v>54</v>
      </c>
      <c r="B51" s="10" t="s">
        <v>55</v>
      </c>
      <c r="C51" s="10" t="s">
        <v>56</v>
      </c>
      <c r="D51" s="11" t="s">
        <v>57</v>
      </c>
      <c r="E51" s="11" t="s">
        <v>146</v>
      </c>
      <c r="F51" s="24" t="s">
        <v>147</v>
      </c>
      <c r="G51" s="12">
        <f t="shared" si="5"/>
        <v>25000</v>
      </c>
      <c r="H51" s="13">
        <v>25000</v>
      </c>
      <c r="I51" s="13"/>
      <c r="J51" s="13"/>
    </row>
    <row r="52" spans="1:13" ht="51" customHeight="1">
      <c r="A52" s="10" t="s">
        <v>117</v>
      </c>
      <c r="B52" s="10" t="s">
        <v>118</v>
      </c>
      <c r="C52" s="10" t="s">
        <v>119</v>
      </c>
      <c r="D52" s="11" t="s">
        <v>185</v>
      </c>
      <c r="E52" s="26" t="s">
        <v>120</v>
      </c>
      <c r="F52" s="26" t="s">
        <v>154</v>
      </c>
      <c r="G52" s="12">
        <f t="shared" si="5"/>
        <v>50500</v>
      </c>
      <c r="H52" s="13">
        <v>50500</v>
      </c>
      <c r="I52" s="13">
        <v>0</v>
      </c>
      <c r="J52" s="13">
        <v>0</v>
      </c>
    </row>
    <row r="53" spans="1:13" ht="68.25" customHeight="1">
      <c r="A53" s="10" t="s">
        <v>121</v>
      </c>
      <c r="B53" s="10" t="s">
        <v>122</v>
      </c>
      <c r="C53" s="10" t="s">
        <v>119</v>
      </c>
      <c r="D53" s="11" t="s">
        <v>123</v>
      </c>
      <c r="E53" s="11" t="s">
        <v>136</v>
      </c>
      <c r="F53" s="24" t="s">
        <v>124</v>
      </c>
      <c r="G53" s="12">
        <f t="shared" si="5"/>
        <v>810000</v>
      </c>
      <c r="H53" s="13">
        <v>810000</v>
      </c>
      <c r="I53" s="13">
        <v>0</v>
      </c>
      <c r="J53" s="13">
        <v>0</v>
      </c>
    </row>
    <row r="54" spans="1:13" ht="33" customHeight="1">
      <c r="A54" s="10" t="s">
        <v>137</v>
      </c>
      <c r="B54" s="10" t="s">
        <v>85</v>
      </c>
      <c r="C54" s="10" t="s">
        <v>86</v>
      </c>
      <c r="D54" s="11" t="s">
        <v>87</v>
      </c>
      <c r="E54" s="26" t="s">
        <v>144</v>
      </c>
      <c r="F54" s="10" t="s">
        <v>138</v>
      </c>
      <c r="G54" s="12">
        <f t="shared" si="5"/>
        <v>40000</v>
      </c>
      <c r="H54" s="13">
        <v>40000</v>
      </c>
      <c r="I54" s="13">
        <v>0</v>
      </c>
      <c r="J54" s="13">
        <v>0</v>
      </c>
    </row>
    <row r="55" spans="1:13" ht="60" customHeight="1">
      <c r="A55" s="10" t="s">
        <v>139</v>
      </c>
      <c r="B55" s="10" t="s">
        <v>140</v>
      </c>
      <c r="C55" s="10" t="s">
        <v>141</v>
      </c>
      <c r="D55" s="11" t="s">
        <v>142</v>
      </c>
      <c r="E55" s="26" t="s">
        <v>143</v>
      </c>
      <c r="F55" s="24" t="s">
        <v>155</v>
      </c>
      <c r="G55" s="12">
        <f t="shared" si="5"/>
        <v>207000</v>
      </c>
      <c r="H55" s="13">
        <v>207000</v>
      </c>
      <c r="I55" s="13">
        <v>0</v>
      </c>
      <c r="J55" s="13">
        <v>0</v>
      </c>
    </row>
    <row r="56" spans="1:13" ht="35.25" hidden="1" customHeight="1">
      <c r="A56" s="17" t="s">
        <v>171</v>
      </c>
      <c r="B56" s="10" t="s">
        <v>62</v>
      </c>
      <c r="C56" s="10" t="s">
        <v>63</v>
      </c>
      <c r="D56" s="11" t="s">
        <v>64</v>
      </c>
      <c r="E56" s="11" t="s">
        <v>133</v>
      </c>
      <c r="F56" s="10" t="s">
        <v>73</v>
      </c>
      <c r="G56" s="12">
        <f t="shared" si="5"/>
        <v>0</v>
      </c>
      <c r="H56" s="13"/>
      <c r="I56" s="13"/>
      <c r="J56" s="13"/>
    </row>
    <row r="57" spans="1:13" ht="28.5" customHeight="1">
      <c r="A57" s="6" t="s">
        <v>58</v>
      </c>
      <c r="B57" s="6" t="s">
        <v>14</v>
      </c>
      <c r="C57" s="6" t="s">
        <v>14</v>
      </c>
      <c r="D57" s="7" t="s">
        <v>59</v>
      </c>
      <c r="E57" s="7" t="s">
        <v>14</v>
      </c>
      <c r="F57" s="7" t="s">
        <v>14</v>
      </c>
      <c r="G57" s="8">
        <f>G58</f>
        <v>331213</v>
      </c>
      <c r="H57" s="8">
        <f>H58</f>
        <v>331213</v>
      </c>
      <c r="I57" s="9">
        <v>0</v>
      </c>
      <c r="J57" s="9">
        <v>0</v>
      </c>
    </row>
    <row r="58" spans="1:13" ht="29.25" customHeight="1">
      <c r="A58" s="6" t="s">
        <v>60</v>
      </c>
      <c r="B58" s="6" t="s">
        <v>14</v>
      </c>
      <c r="C58" s="6" t="s">
        <v>14</v>
      </c>
      <c r="D58" s="7" t="s">
        <v>59</v>
      </c>
      <c r="E58" s="7" t="s">
        <v>14</v>
      </c>
      <c r="F58" s="7" t="s">
        <v>14</v>
      </c>
      <c r="G58" s="8">
        <f>G59</f>
        <v>331213</v>
      </c>
      <c r="H58" s="8">
        <f>H59</f>
        <v>331213</v>
      </c>
      <c r="I58" s="9">
        <v>0</v>
      </c>
      <c r="J58" s="9">
        <v>0</v>
      </c>
    </row>
    <row r="59" spans="1:13" ht="38.25">
      <c r="A59" s="10" t="s">
        <v>61</v>
      </c>
      <c r="B59" s="10" t="s">
        <v>62</v>
      </c>
      <c r="C59" s="10" t="s">
        <v>63</v>
      </c>
      <c r="D59" s="11" t="s">
        <v>64</v>
      </c>
      <c r="E59" s="26" t="s">
        <v>186</v>
      </c>
      <c r="F59" s="10" t="s">
        <v>170</v>
      </c>
      <c r="G59" s="12">
        <f>H59</f>
        <v>331213</v>
      </c>
      <c r="H59" s="13">
        <f>202545+128668</f>
        <v>331213</v>
      </c>
      <c r="I59" s="13">
        <v>0</v>
      </c>
      <c r="J59" s="13">
        <v>0</v>
      </c>
    </row>
    <row r="60" spans="1:13" ht="19.5" customHeight="1">
      <c r="A60" s="14" t="s">
        <v>66</v>
      </c>
      <c r="B60" s="14" t="s">
        <v>66</v>
      </c>
      <c r="C60" s="14" t="s">
        <v>66</v>
      </c>
      <c r="D60" s="15" t="s">
        <v>65</v>
      </c>
      <c r="E60" s="15" t="s">
        <v>66</v>
      </c>
      <c r="F60" s="15" t="s">
        <v>66</v>
      </c>
      <c r="G60" s="8">
        <f>G57+G45+G12</f>
        <v>84353261</v>
      </c>
      <c r="H60" s="8">
        <f>H57+H45+H12</f>
        <v>82597261</v>
      </c>
      <c r="I60" s="8">
        <f>I57+I45+I12</f>
        <v>1756000</v>
      </c>
      <c r="J60" s="8">
        <f>J57+J45+J12</f>
        <v>300000</v>
      </c>
      <c r="L60" s="23"/>
      <c r="M60" s="21">
        <f>H60+I60</f>
        <v>84353261</v>
      </c>
    </row>
    <row r="62" spans="1:13">
      <c r="A62" s="31"/>
      <c r="B62" s="31"/>
      <c r="C62" s="31"/>
      <c r="D62" s="31"/>
      <c r="E62" s="31"/>
      <c r="F62" s="31"/>
      <c r="G62" s="31"/>
      <c r="H62" s="31"/>
      <c r="I62" s="31"/>
      <c r="J62" s="31"/>
      <c r="M62" s="21"/>
    </row>
    <row r="64" spans="1:13" s="40" customFormat="1" ht="18.75">
      <c r="B64" s="40" t="s">
        <v>172</v>
      </c>
      <c r="G64" s="40" t="s">
        <v>173</v>
      </c>
    </row>
    <row r="71" spans="10:10">
      <c r="J71" s="23">
        <f>I60-J60</f>
        <v>1456000</v>
      </c>
    </row>
  </sheetData>
  <mergeCells count="13">
    <mergeCell ref="A62:J62"/>
    <mergeCell ref="A5:J5"/>
    <mergeCell ref="A9:A10"/>
    <mergeCell ref="B9:B10"/>
    <mergeCell ref="C9:C10"/>
    <mergeCell ref="D9:D10"/>
    <mergeCell ref="E9:E10"/>
    <mergeCell ref="F9:F10"/>
    <mergeCell ref="G9:G10"/>
    <mergeCell ref="H9:H10"/>
    <mergeCell ref="I9:J9"/>
    <mergeCell ref="A7:B7"/>
    <mergeCell ref="A8:B8"/>
  </mergeCells>
  <printOptions horizontalCentered="1"/>
  <pageMargins left="0.19685039370078741" right="0.19685039370078741" top="1.1811023622047245" bottom="0.19685039370078741" header="0.59055118110236227" footer="0"/>
  <pageSetup paperSize="9" scale="72" fitToHeight="50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2024-12-29T12:09:30Z</cp:lastPrinted>
  <dcterms:created xsi:type="dcterms:W3CDTF">2022-01-17T09:53:34Z</dcterms:created>
  <dcterms:modified xsi:type="dcterms:W3CDTF">2024-12-29T12:10:25Z</dcterms:modified>
</cp:coreProperties>
</file>