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210" activeTab="2"/>
  </bookViews>
  <sheets>
    <sheet name="додаток 1" sheetId="1" r:id="rId1"/>
    <sheet name="додаток 2" sheetId="2" r:id="rId2"/>
    <sheet name="додаток 3" sheetId="3" r:id="rId3"/>
  </sheets>
  <definedNames>
    <definedName name="_xlnm.Print_Titles" localSheetId="0">'додаток 1'!$A:$B,'додаток 1'!$8:$9</definedName>
    <definedName name="_xlnm.Print_Titles" localSheetId="1">'додаток 2'!$8:$10</definedName>
    <definedName name="_xlnm.Print_Titles" localSheetId="2">'додаток 3'!$6:$8</definedName>
    <definedName name="_xlnm.Print_Area" localSheetId="0">'додаток 1'!$A$1:$E$110</definedName>
    <definedName name="_xlnm.Print_Area" localSheetId="1">'додаток 2'!$A$1:$E$77</definedName>
    <definedName name="_xlnm.Print_Area" localSheetId="2">'додаток 3'!$A$1:$E$55</definedName>
  </definedNames>
  <calcPr fullCalcOnLoad="1" fullPrecision="0"/>
</workbook>
</file>

<file path=xl/sharedStrings.xml><?xml version="1.0" encoding="utf-8"?>
<sst xmlns="http://schemas.openxmlformats.org/spreadsheetml/2006/main" count="398" uniqueCount="365">
  <si>
    <t>ККД</t>
  </si>
  <si>
    <t>Доходи</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</si>
  <si>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</si>
  <si>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</si>
  <si>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</si>
  <si>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</si>
  <si>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</si>
  <si>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</si>
  <si>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</si>
  <si>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Внутрішні податки на товари та послуги  </t>
  </si>
  <si>
    <t>Пальне</t>
  </si>
  <si>
    <t>Акцизний податок з ввезених на митну територію України підакцизних товарів (продукції) </t>
  </si>
  <si>
    <t>Єдиний податок  </t>
  </si>
  <si>
    <t>Єдиний податок з юридичних осіб </t>
  </si>
  <si>
    <t>Єдиний податок з фізичних осіб </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</si>
  <si>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</si>
  <si>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</si>
  <si>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</si>
  <si>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</si>
  <si>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</si>
  <si>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</si>
  <si>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</si>
  <si>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</si>
  <si>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</si>
  <si>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Офіційні трансферти  </t>
  </si>
  <si>
    <t>Від органів державного управління  </t>
  </si>
  <si>
    <t>Інші податки та збори </t>
  </si>
  <si>
    <t>Екологічний податок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</si>
  <si>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</si>
  <si>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</si>
  <si>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</si>
  <si>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</si>
  <si>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</si>
  <si>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Інші джерела власних надходжень бюджетних установ  </t>
  </si>
  <si>
    <t>Благодійні внески, гранти та дарунки </t>
  </si>
  <si>
    <t>загальний фонд</t>
  </si>
  <si>
    <t>спеціальний фонд</t>
  </si>
  <si>
    <t>разом</t>
  </si>
  <si>
    <t>Код</t>
  </si>
  <si>
    <t>Показник</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</si>
  <si>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</si>
  <si>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1010</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</si>
  <si>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</si>
  <si>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</si>
  <si>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</si>
  <si>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</si>
  <si>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</si>
  <si>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</si>
  <si>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Продукти харчування</t>
  </si>
  <si>
    <t>Оплата послуг (крім комунальних)</t>
  </si>
  <si>
    <t>Видатки на відрядження</t>
  </si>
  <si>
    <t>Оплата комунальних послуг та енергоносіїв</t>
  </si>
  <si>
    <t>Оплата водопостачання та водовідведення</t>
  </si>
  <si>
    <t>Оплата електроенергії</t>
  </si>
  <si>
    <t>Оплата природного газу</t>
  </si>
  <si>
    <t>Поточні трансферти</t>
  </si>
  <si>
    <t>Поточні трансферти органам державного управління інших рівнів</t>
  </si>
  <si>
    <t>Соціальне забезпечення</t>
  </si>
  <si>
    <t>Інші виплати населенню</t>
  </si>
  <si>
    <t>Інші поточні видатки</t>
  </si>
  <si>
    <t>0100</t>
  </si>
  <si>
    <t>Державне управління</t>
  </si>
  <si>
    <t>0150</t>
  </si>
  <si>
    <t>0160</t>
  </si>
  <si>
    <t>Керівництво і управління у відповідній сфері у містах (місті Києві), селищах, селах, об`єднаних територіальних громадах</t>
  </si>
  <si>
    <t>1000</t>
  </si>
  <si>
    <t>Освіта</t>
  </si>
  <si>
    <t>Надання дошкільної освіти</t>
  </si>
  <si>
    <t>Забезпечення діяльності інших закладів у сфері освіти</t>
  </si>
  <si>
    <t>Інші програми та заходи у сфері освіти</t>
  </si>
  <si>
    <t>3000</t>
  </si>
  <si>
    <t>Соціальний захист та соціальне забезпечення</t>
  </si>
  <si>
    <t>3191</t>
  </si>
  <si>
    <t>Інші видатки на соціальний захист ветеранів війни та праці</t>
  </si>
  <si>
    <t>3242</t>
  </si>
  <si>
    <t>Інші заходи у сфері соціального захисту і соціального забезпечення</t>
  </si>
  <si>
    <t>4000</t>
  </si>
  <si>
    <t>Культура i мистецтво</t>
  </si>
  <si>
    <t>4060</t>
  </si>
  <si>
    <t>Забезпечення діяльності палаців i будинків культури, клубів, центрів дозвілля та iнших клубних закладів</t>
  </si>
  <si>
    <t>4082</t>
  </si>
  <si>
    <t>Інші заходи в галузі культури і мистецтва</t>
  </si>
  <si>
    <t>6000</t>
  </si>
  <si>
    <t>Житлово-комунальне господарство</t>
  </si>
  <si>
    <t>6013</t>
  </si>
  <si>
    <t>Забезпечення діяльності водопровідно-каналізаційного господарства</t>
  </si>
  <si>
    <t>6030</t>
  </si>
  <si>
    <t>Організація благоустрою населених пунктів</t>
  </si>
  <si>
    <t>Економічна діяльність</t>
  </si>
  <si>
    <t>Реалізація інших заходів щодо соціально-економічного розвитку територій</t>
  </si>
  <si>
    <t>8000</t>
  </si>
  <si>
    <t>Інша діяльність</t>
  </si>
  <si>
    <t>8110</t>
  </si>
  <si>
    <t>Заходи із запобігання та ліквідації надзвичайних ситуацій та наслідків стихійного лиха</t>
  </si>
  <si>
    <t>Забезпечення діяльності місцевої пожежної охорони</t>
  </si>
  <si>
    <t>9000</t>
  </si>
  <si>
    <t>Міжбюджетні трансферти</t>
  </si>
  <si>
    <t>9110</t>
  </si>
  <si>
    <t>Реверсна дотація </t>
  </si>
  <si>
    <t>9770</t>
  </si>
  <si>
    <t>Інші субвенції з місцевого бюджету</t>
  </si>
  <si>
    <t>2000</t>
  </si>
  <si>
    <t>2100</t>
  </si>
  <si>
    <t>2110</t>
  </si>
  <si>
    <t>2111</t>
  </si>
  <si>
    <t>2120</t>
  </si>
  <si>
    <t>2200</t>
  </si>
  <si>
    <t>2210</t>
  </si>
  <si>
    <t>2220</t>
  </si>
  <si>
    <t>2230</t>
  </si>
  <si>
    <t>2240</t>
  </si>
  <si>
    <t>2250</t>
  </si>
  <si>
    <t>2270</t>
  </si>
  <si>
    <t>2272</t>
  </si>
  <si>
    <t>2273</t>
  </si>
  <si>
    <t>2274</t>
  </si>
  <si>
    <t>2275</t>
  </si>
  <si>
    <t>2280</t>
  </si>
  <si>
    <t>Дослідження і розробки, окремі заходи по реалізації державних (регіональних) програм</t>
  </si>
  <si>
    <t>2281</t>
  </si>
  <si>
    <t>Дослідження і розробки, окремі заходи розвитку по реалізації державних (регіональних) програм</t>
  </si>
  <si>
    <t>2282</t>
  </si>
  <si>
    <t>Окремі заходи по реалізації державних (регіональних) програм, не віднесені до заходів розвитку</t>
  </si>
  <si>
    <t>2600</t>
  </si>
  <si>
    <t>2620</t>
  </si>
  <si>
    <t>2700</t>
  </si>
  <si>
    <t>2730</t>
  </si>
  <si>
    <t>2800</t>
  </si>
  <si>
    <t>Капітальні трансферти</t>
  </si>
  <si>
    <t>3220</t>
  </si>
  <si>
    <t>Капітальні трансферти органам державного управління інших рівнів</t>
  </si>
  <si>
    <t>Дотації з місцевих бюджетів іншим місцевим бюджетам</t>
  </si>
  <si>
    <t>Субвенції з місцевих бюджетів іншим місцевим бюджетам</t>
  </si>
  <si>
    <t>Первинна медична допомога населенню, що надається центрами первинної медичної (медико-санітарної) допомоги</t>
  </si>
  <si>
    <t>Забезпечення функціонування підприємств, установ та організацій, що виробляють, виконують та/або надають житлово-комунальні послуги</t>
  </si>
  <si>
    <t>Субсидії та поточні трансферти підприємствам (установам, організаціям)</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</si>
  <si>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</si>
  <si>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</si>
  <si>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</si>
  <si>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</si>
  <si>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</si>
  <si>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</si>
  <si>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Рентна плата та плата за використання інших природних ресурсів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</si>
  <si>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</si>
  <si>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</si>
  <si>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</si>
  <si>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</si>
  <si>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</si>
  <si>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</si>
  <si>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</si>
  <si>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Орендна плата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</si>
  <si>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</si>
  <si>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Доходи від власності та підприємницької діяльності  </t>
  </si>
  <si>
    <t>Інші надходження  </t>
  </si>
  <si>
    <t>Адміністративні штрафи та інші санкції </t>
  </si>
  <si>
    <t>Інші неподаткові надходження  </t>
  </si>
  <si>
    <t>Субвенції з державного бюджету місцевим бюджетам</t>
  </si>
  <si>
    <t>Освітня субвенція з державного бюджету місцевим бюджетам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</si>
  <si>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</si>
  <si>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бюджетних установ від реалізації в установленому порядку майна (крім нерухомого майна) </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</si>
  <si>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</si>
  <si>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здійснення переданих видатків у сфері освіти за рахунок коштів освітньої субвенції</t>
  </si>
  <si>
    <t>Оплата інших енергоносіїв та інших комунальних послуг</t>
  </si>
  <si>
    <t>2610</t>
  </si>
  <si>
    <t>Капітальне будівництво (придбання)</t>
  </si>
  <si>
    <t>Капітальне будівництво (придбання) інших об`єктів</t>
  </si>
  <si>
    <t>Капітальний ремонт</t>
  </si>
  <si>
    <t>Капітальний ремонт інших об`єктів</t>
  </si>
  <si>
    <t>3140</t>
  </si>
  <si>
    <t>Реконструкція та реставрація</t>
  </si>
  <si>
    <t>Реконструкція та реставрація інших об`єктів</t>
  </si>
  <si>
    <t>Реставрація пам`яток культури, історії та архітектури</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</si>
  <si>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</si>
  <si>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</si>
  <si>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Охорона здоров`я</t>
  </si>
  <si>
    <t>2152</t>
  </si>
  <si>
    <t>Інші програми та заходи у сфері охорони здоров`я</t>
  </si>
  <si>
    <t>3133</t>
  </si>
  <si>
    <t>Інші заходи та заклади молодіжної політики</t>
  </si>
  <si>
    <t>6020</t>
  </si>
  <si>
    <t>7130</t>
  </si>
  <si>
    <t>Здійснення заходів із землеустрою</t>
  </si>
  <si>
    <t>9800</t>
  </si>
  <si>
    <t>Субвенція з місцевого бюджету державному бюджету на виконання програм соціально-економічного розвитку регіонів</t>
  </si>
  <si>
    <t>Капітальні трансферти підприємствам (установам, організаціям)</t>
  </si>
  <si>
    <t>3100</t>
  </si>
  <si>
    <t>3110</t>
  </si>
  <si>
    <t>3120</t>
  </si>
  <si>
    <t>3122</t>
  </si>
  <si>
    <t>3130</t>
  </si>
  <si>
    <t>3132</t>
  </si>
  <si>
    <t>3142</t>
  </si>
  <si>
    <t>3143</t>
  </si>
  <si>
    <t>3200</t>
  </si>
  <si>
    <t>3210</t>
  </si>
  <si>
    <t>Додаток № 1</t>
  </si>
  <si>
    <t>грн.</t>
  </si>
  <si>
    <t>10000000</t>
  </si>
  <si>
    <t>11000000</t>
  </si>
  <si>
    <t>11010000</t>
  </si>
  <si>
    <t>11010100</t>
  </si>
  <si>
    <t>11010200</t>
  </si>
  <si>
    <t>11010400</t>
  </si>
  <si>
    <t>11010500</t>
  </si>
  <si>
    <t>13000000</t>
  </si>
  <si>
    <t>13010000</t>
  </si>
  <si>
    <t>Рентна плата за спеціальне використання лісових ресурсів </t>
  </si>
  <si>
    <t>13010200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</si>
  <si>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</si>
  <si>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13030000</t>
  </si>
  <si>
    <t>13030100</t>
  </si>
  <si>
    <t>14000000</t>
  </si>
  <si>
    <t>14020000</t>
  </si>
  <si>
    <t>14021900</t>
  </si>
  <si>
    <t>14030000</t>
  </si>
  <si>
    <t>14031900</t>
  </si>
  <si>
    <t>14040000</t>
  </si>
  <si>
    <t>18000000</t>
  </si>
  <si>
    <t>18010000</t>
  </si>
  <si>
    <t>18010100</t>
  </si>
  <si>
    <t>18010200</t>
  </si>
  <si>
    <t>18010300</t>
  </si>
  <si>
    <t>18010400</t>
  </si>
  <si>
    <t>18010500</t>
  </si>
  <si>
    <t>18010600</t>
  </si>
  <si>
    <t>18010700</t>
  </si>
  <si>
    <t>18010900</t>
  </si>
  <si>
    <t>18050000</t>
  </si>
  <si>
    <t>18050300</t>
  </si>
  <si>
    <t>18050400</t>
  </si>
  <si>
    <t>18050500</t>
  </si>
  <si>
    <t>20000000</t>
  </si>
  <si>
    <t>21000000</t>
  </si>
  <si>
    <t>21080000</t>
  </si>
  <si>
    <t>21081100</t>
  </si>
  <si>
    <t>22000000</t>
  </si>
  <si>
    <t>22010000</t>
  </si>
  <si>
    <t>22012500</t>
  </si>
  <si>
    <t>22080000</t>
  </si>
  <si>
    <t>22080400</t>
  </si>
  <si>
    <t>22090000</t>
  </si>
  <si>
    <t>22090100</t>
  </si>
  <si>
    <t>22090400</t>
  </si>
  <si>
    <t>24000000</t>
  </si>
  <si>
    <t>24060000</t>
  </si>
  <si>
    <t>24060300</t>
  </si>
  <si>
    <t>40000000</t>
  </si>
  <si>
    <t>41000000</t>
  </si>
  <si>
    <t>41030000</t>
  </si>
  <si>
    <t>41033900</t>
  </si>
  <si>
    <t>41040000</t>
  </si>
  <si>
    <t>41050000</t>
  </si>
  <si>
    <t>41050900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</si>
  <si>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t>
  </si>
  <si>
    <t>41051000</t>
  </si>
  <si>
    <t>41053900</t>
  </si>
  <si>
    <t xml:space="preserve"> </t>
  </si>
  <si>
    <t xml:space="preserve">Усього ( без урахування трансфертів) </t>
  </si>
  <si>
    <t xml:space="preserve">Усього </t>
  </si>
  <si>
    <t>19000000</t>
  </si>
  <si>
    <t>19010000</t>
  </si>
  <si>
    <t>19010100</t>
  </si>
  <si>
    <t>19010200</t>
  </si>
  <si>
    <t>19010300</t>
  </si>
  <si>
    <t>21110000</t>
  </si>
  <si>
    <t>Надходження коштів від відшкодування втрат сільськогосподарського і лісогосподарського виробництва  </t>
  </si>
  <si>
    <t>24062100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</si>
  <si>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</si>
  <si>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25000000</t>
  </si>
  <si>
    <t>25010000</t>
  </si>
  <si>
    <t>25010100</t>
  </si>
  <si>
    <t>25010300</t>
  </si>
  <si>
    <t>25010400</t>
  </si>
  <si>
    <t>25020000</t>
  </si>
  <si>
    <t>25020100</t>
  </si>
  <si>
    <t>7300</t>
  </si>
  <si>
    <t>Будівництво та регіональний розвиток</t>
  </si>
  <si>
    <t>7370</t>
  </si>
  <si>
    <t>8130</t>
  </si>
  <si>
    <t>Будівництво освітніх установ та закладів</t>
  </si>
  <si>
    <t>Будівництво установ та закладів культури</t>
  </si>
  <si>
    <t>Транспорт та транспортна інфраструктура, дорожнє господарство</t>
  </si>
  <si>
    <t>Утримання та розвиток автомобільних доріг та дорожньої інфраструктури за рахунок коштів місцевого бюджету</t>
  </si>
  <si>
    <t>Медикаменти та перев'язувальні матеріали</t>
  </si>
  <si>
    <t>КАПІТАЛЬНІ ВИДАТКИ</t>
  </si>
  <si>
    <t>ПОТОЧНІ ВИДАТКИ</t>
  </si>
  <si>
    <t>УСЬОГО</t>
  </si>
  <si>
    <t>Додаток № 3</t>
  </si>
  <si>
    <t>до рішення Галицинівської сільської ради</t>
  </si>
  <si>
    <t>Додаток № 2</t>
  </si>
  <si>
    <t>Виконання доходної частини   бюджету Галицинівської сільської територіальної громади</t>
  </si>
  <si>
    <t>1070</t>
  </si>
  <si>
    <t>1080</t>
  </si>
  <si>
    <t>1141</t>
  </si>
  <si>
    <t>1142</t>
  </si>
  <si>
    <t>1151</t>
  </si>
  <si>
    <t>Забезпечення діяльності інклюзивно-ресурсних центрів за рахунок коштів місцевого бюджету</t>
  </si>
  <si>
    <t>1152</t>
  </si>
  <si>
    <t>Забезпечення діяльності інклюзивно-ресурсних центрів за рахунок освітньої субвенції</t>
  </si>
  <si>
    <t>3050</t>
  </si>
  <si>
    <t>Пільгове медичне обслуговування осіб, які постраждали внаслідок Чорнобильської катастрофи</t>
  </si>
  <si>
    <t>3090</t>
  </si>
  <si>
    <t>Видатки на поховання учасників бойових дій та осіб з інвалідністю внаслідок війни</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</si>
  <si>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</si>
  <si>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</si>
  <si>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3192</t>
  </si>
  <si>
    <t>Надання фінансової підтримки громадським об`єднанням ветеранів і осіб з інвалідністю, діяльність яких має соціальну спрямованість</t>
  </si>
  <si>
    <t>4030</t>
  </si>
  <si>
    <t>Забезпечення діяльності бібліотек</t>
  </si>
  <si>
    <t>5000</t>
  </si>
  <si>
    <t>Фiзична культура i спорт</t>
  </si>
  <si>
    <t>5052</t>
  </si>
  <si>
    <t>Фінансова підтримка регіональних осередків всеукраїнських об`єднань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</si>
  <si>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</si>
  <si>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об`єднань фізкультурно-спортивної спрямованості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</si>
  <si>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</si>
  <si>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8340</t>
  </si>
  <si>
    <t>Природоохоронні заходи за рахунок цільових фондів</t>
  </si>
  <si>
    <t>Оплата теплопостачання</t>
  </si>
  <si>
    <t>Рентна плата за спеціальне використання води (крім рентної плати за спеціальне використання води водних об`єктів місцевого значення) </t>
  </si>
  <si>
    <t xml:space="preserve">Рентна плата за спеціальне використання води </t>
  </si>
  <si>
    <t> Рентна плата за користування надрами для видобування корисних копалин місцевого значення</t>
  </si>
  <si>
    <t>Субвенція з державного бюджету місцевим бюджетам на здійснення заходів щодо соціально-економічного розвитку окремих територій</t>
  </si>
  <si>
    <t>Придбання обладнання і предметів довгострокового користування</t>
  </si>
  <si>
    <t xml:space="preserve">Сільський голова </t>
  </si>
  <si>
    <t>Іван НАЗАР</t>
  </si>
  <si>
    <t>1</t>
  </si>
  <si>
    <t>Сільський голова</t>
  </si>
  <si>
    <t>Придбання основного капіталу</t>
  </si>
  <si>
    <t>Податок на прибуток підприємств  </t>
  </si>
  <si>
    <t>Податок на прибуток підприємств та фінансових установ комунальної власності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</si>
  <si>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</si>
  <si>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</si>
  <si>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Субвенція з державного бюджету місцевим бюджетам на реалізацію програми `Спроможна школа для кращих результатів`</t>
  </si>
  <si>
    <t>Розроблення схем планування та забудови територій (містобудівної документації)</t>
  </si>
  <si>
    <t>Будівництво об`єктів житлово-комунального господарства</t>
  </si>
  <si>
    <t>Виконання інвестиційних проектів в рамках здійснення заходів щодо соціально-економічного розвитку окремих територій</t>
  </si>
  <si>
    <t>Рентна плата за користування надрами місцевого значення</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</si>
  <si>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</si>
  <si>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</si>
  <si>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Інші дотації з місцевого бюджету</t>
  </si>
  <si>
    <t>Допомога внутрішньо переміщеному та/або евакуйованому населенню у зв`язку із введенням воєнного стану на території України за рахунок коштів резервного фонду місцевого бюджету</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</si>
  <si>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</si>
  <si>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</si>
  <si>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</si>
  <si>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Субвенція з місцевого бюджету за рахунок залишку коштів освітньої субвенції, що утворився на початок бюджетного періоду</t>
  </si>
  <si>
    <t>за  2023 рік</t>
  </si>
  <si>
    <t>ВИКОНАНО ЗА 2023 рік</t>
  </si>
  <si>
    <t>Податок на доходи фізичних осіб у вигляді мінімального податкового зобов`язання, що підлягає сплаті фізичними особами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</si>
  <si>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</si>
  <si>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Транспортний податок з фізичних осіб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</si>
  <si>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</si>
  <si>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Дотації з державного бюджету місцевим бюджетам</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</si>
  <si>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</si>
  <si>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Виконання видаткової частини  бюджету Галицинівської сільської територіальної громади за функціональною структурою за   2023 рік</t>
  </si>
  <si>
    <t>ВИКОНАНО ЗА  2023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</si>
  <si>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</si>
  <si>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</si>
  <si>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Членські внески до асоціацій органів місцевого самоврядування</t>
  </si>
  <si>
    <t>Інші програми та заходи, пов`язані з економічною діяльністю</t>
  </si>
  <si>
    <t>Розвиток мережі центрів надання адміністративних послуг</t>
  </si>
  <si>
    <t>Виконання видаткової частини  бюджету Галицинівської сільської територіальної громади за економічною структурою за 2023 рік</t>
  </si>
  <si>
    <t>від  23 лютого 2024 року № 1</t>
  </si>
  <si>
    <t xml:space="preserve">від 23 лютого 2024р.       № 1 </t>
  </si>
  <si>
    <t xml:space="preserve">від  23 лютого 2024 р. № 1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</si>
</sst>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00"/>
    <numFmt numFmtId="182" formatCode="#,##0.0"/>
    <numFmt numFmtId="183" formatCode="0.0000"/>
    <numFmt numFmtId="184" formatCode="0.00000"/>
    <numFmt numFmtId="185" formatCode="0.000000"/>
    <numFmt numFmtId="186" formatCode="0.0000000"/>
    <numFmt numFmtId="187" formatCode="#0.00"/>
    <numFmt numFmtId="188" formatCode="#,##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69">
    <font>
      <sz val="10"/>
      <name val="Arial Cyr"/>
      <family val="0"/>
    </font>
    <font>
      <sz val="10"/>
      <name val="Times New Roman"/>
      <family val="1"/>
    </font>
    <font>
      <b/>
      <sz val="14"/>
      <name val="Times New Roman"/>
      <family val="1"/>
    </font>
    <font>
      <sz val="14"/>
      <name val="Times New Roman"/>
      <family val="1"/>
    </font>
    <font>
      <sz val="12"/>
      <name val="Times New Roman"/>
      <family val="1"/>
    </font>
    <font>
      <b/>
      <sz val="10"/>
      <name val="Times New Roman"/>
      <family val="1"/>
    </font>
    <font>
      <b/>
      <sz val="10"/>
      <name val="Arial Cyr"/>
      <family val="0"/>
    </font>
    <font>
      <sz val="10"/>
      <name val="Arial"/>
      <family val="2"/>
    </font>
    <font>
      <sz val="16"/>
      <name val="Times New Roman"/>
      <family val="1"/>
    </font>
    <font>
      <b/>
      <sz val="16"/>
      <name val="Times New Roman"/>
      <family val="1"/>
    </font>
    <font>
      <b/>
      <i/>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u val="single"/>
      <sz val="6"/>
      <color indexed="12"/>
      <name val="Arial Cyr"/>
      <family val="0"/>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1"/>
      <color indexed="8"/>
      <name val="Calibri"/>
      <family val="2"/>
    </font>
    <font>
      <sz val="8"/>
      <color indexed="8"/>
      <name val="Tahoma"/>
      <family val="2"/>
    </font>
    <font>
      <u val="single"/>
      <sz val="6"/>
      <color indexed="20"/>
      <name val="Arial Cyr"/>
      <family val="0"/>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sz val="14"/>
      <color indexed="8"/>
      <name val="Times New Roman"/>
      <family val="1"/>
    </font>
    <font>
      <sz val="16"/>
      <color indexed="8"/>
      <name val="Times New Roman"/>
      <family val="1"/>
    </font>
    <font>
      <b/>
      <sz val="16"/>
      <color indexed="8"/>
      <name val="Times New Roman"/>
      <family val="1"/>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u val="single"/>
      <sz val="6"/>
      <color theme="10"/>
      <name val="Arial Cyr"/>
      <family val="0"/>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1"/>
      <color theme="1"/>
      <name val="Calibri"/>
      <family val="2"/>
    </font>
    <font>
      <sz val="8"/>
      <color rgb="FF000000"/>
      <name val="Tahoma"/>
      <family val="2"/>
    </font>
    <font>
      <u val="single"/>
      <sz val="6"/>
      <color theme="11"/>
      <name val="Arial Cyr"/>
      <family val="0"/>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2"/>
      <color theme="1"/>
      <name val="Times New Roman"/>
      <family val="1"/>
    </font>
    <font>
      <b/>
      <sz val="12"/>
      <color rgb="FF000000"/>
      <name val="Times New Roman"/>
      <family val="1"/>
    </font>
    <font>
      <i/>
      <sz val="12"/>
      <color rgb="FF000000"/>
      <name val="Times New Roman"/>
      <family val="1"/>
    </font>
    <font>
      <sz val="12"/>
      <color rgb="FF000000"/>
      <name val="Times New Roman"/>
      <family val="1"/>
    </font>
    <font>
      <b/>
      <sz val="14"/>
      <color theme="1"/>
      <name val="Times New Roman"/>
      <family val="1"/>
    </font>
    <font>
      <b/>
      <sz val="14"/>
      <color rgb="FF000000"/>
      <name val="Times New Roman"/>
      <family val="1"/>
    </font>
    <font>
      <sz val="14"/>
      <color theme="1"/>
      <name val="Times New Roman"/>
      <family val="1"/>
    </font>
    <font>
      <sz val="16"/>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7"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3" fillId="0" borderId="0">
      <alignment/>
      <protection/>
    </xf>
    <xf numFmtId="0" fontId="39" fillId="0" borderId="0">
      <alignment/>
      <protection/>
    </xf>
    <xf numFmtId="0" fontId="39"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108">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NumberFormat="1" applyFont="1" applyAlignment="1">
      <alignment wrapText="1"/>
    </xf>
    <xf numFmtId="181" fontId="3" fillId="0" borderId="0" xfId="0" applyNumberFormat="1" applyFont="1" applyAlignment="1">
      <alignment/>
    </xf>
    <xf numFmtId="0" fontId="2" fillId="0" borderId="0" xfId="0" applyNumberFormat="1" applyFont="1" applyAlignment="1">
      <alignment horizontal="center" wrapText="1"/>
    </xf>
    <xf numFmtId="0" fontId="1" fillId="0" borderId="10" xfId="0" applyFont="1" applyFill="1" applyBorder="1" applyAlignment="1">
      <alignment horizontal="center" vertical="center" wrapText="1"/>
    </xf>
    <xf numFmtId="49" fontId="3" fillId="0" borderId="0" xfId="0" applyNumberFormat="1" applyFont="1" applyAlignment="1">
      <alignment/>
    </xf>
    <xf numFmtId="49" fontId="2" fillId="0" borderId="0" xfId="0" applyNumberFormat="1" applyFont="1" applyAlignment="1">
      <alignment horizontal="center"/>
    </xf>
    <xf numFmtId="0" fontId="1" fillId="33" borderId="0" xfId="0" applyFont="1" applyFill="1" applyAlignment="1">
      <alignment/>
    </xf>
    <xf numFmtId="0" fontId="1" fillId="33" borderId="0" xfId="0" applyFont="1" applyFill="1" applyAlignment="1">
      <alignment horizontal="center" wrapText="1"/>
    </xf>
    <xf numFmtId="0" fontId="2" fillId="33" borderId="0" xfId="0" applyNumberFormat="1" applyFont="1" applyFill="1" applyAlignment="1">
      <alignment horizontal="center" wrapText="1"/>
    </xf>
    <xf numFmtId="0" fontId="4" fillId="33" borderId="10" xfId="0" applyFont="1" applyFill="1" applyBorder="1" applyAlignment="1">
      <alignment horizontal="center" vertical="center" wrapText="1"/>
    </xf>
    <xf numFmtId="0" fontId="5" fillId="33" borderId="0" xfId="0" applyFont="1" applyFill="1" applyAlignment="1">
      <alignment/>
    </xf>
    <xf numFmtId="0" fontId="4" fillId="33" borderId="0" xfId="0" applyFont="1" applyFill="1" applyAlignment="1">
      <alignment/>
    </xf>
    <xf numFmtId="0" fontId="60" fillId="0" borderId="10" xfId="97" applyFont="1" applyBorder="1" quotePrefix="1">
      <alignment/>
      <protection/>
    </xf>
    <xf numFmtId="189" fontId="61" fillId="34" borderId="11" xfId="115" applyNumberFormat="1" applyFont="1" applyFill="1" applyBorder="1" applyAlignment="1">
      <alignment horizontal="center" vertical="center" wrapText="1"/>
      <protection/>
    </xf>
    <xf numFmtId="189" fontId="61" fillId="34" borderId="11" xfId="115" applyNumberFormat="1" applyFont="1" applyFill="1" applyBorder="1" applyAlignment="1">
      <alignment horizontal="left" vertical="center" wrapText="1"/>
      <protection/>
    </xf>
    <xf numFmtId="189" fontId="62" fillId="34" borderId="11" xfId="115" applyNumberFormat="1" applyFont="1" applyFill="1" applyBorder="1" applyAlignment="1">
      <alignment horizontal="left" vertical="center" wrapText="1"/>
      <protection/>
    </xf>
    <xf numFmtId="0" fontId="60" fillId="0" borderId="10" xfId="97" applyFont="1" applyBorder="1" applyAlignment="1">
      <alignment wrapText="1"/>
      <protection/>
    </xf>
    <xf numFmtId="3" fontId="63" fillId="34" borderId="11" xfId="115" applyNumberFormat="1" applyFont="1" applyFill="1" applyBorder="1" applyAlignment="1">
      <alignment horizontal="right" vertical="center" wrapText="1"/>
      <protection/>
    </xf>
    <xf numFmtId="3" fontId="60" fillId="0" borderId="10" xfId="97" applyNumberFormat="1" applyFont="1" applyBorder="1">
      <alignment/>
      <protection/>
    </xf>
    <xf numFmtId="0" fontId="6" fillId="0" borderId="0" xfId="0" applyFont="1" applyAlignment="1">
      <alignment/>
    </xf>
    <xf numFmtId="0" fontId="2" fillId="33" borderId="0" xfId="0" applyNumberFormat="1" applyFont="1" applyFill="1" applyAlignment="1">
      <alignment wrapText="1"/>
    </xf>
    <xf numFmtId="0" fontId="1" fillId="0" borderId="0" xfId="0" applyFont="1" applyAlignment="1">
      <alignment wrapText="1"/>
    </xf>
    <xf numFmtId="3" fontId="63" fillId="34" borderId="12" xfId="115" applyNumberFormat="1" applyFont="1" applyFill="1" applyBorder="1" applyAlignment="1">
      <alignment horizontal="right" vertical="center" wrapText="1"/>
      <protection/>
    </xf>
    <xf numFmtId="0" fontId="64" fillId="33" borderId="10" xfId="108" applyFont="1" applyFill="1" applyBorder="1" applyAlignment="1" quotePrefix="1">
      <alignment horizontal="center" vertical="center" wrapText="1"/>
      <protection/>
    </xf>
    <xf numFmtId="0" fontId="64" fillId="33" borderId="10" xfId="108" applyFont="1" applyFill="1" applyBorder="1" applyAlignment="1">
      <alignment vertical="center" wrapText="1"/>
      <protection/>
    </xf>
    <xf numFmtId="3" fontId="64" fillId="33" borderId="10" xfId="108" applyNumberFormat="1" applyFont="1" applyFill="1" applyBorder="1" applyAlignment="1">
      <alignment vertical="center" wrapText="1"/>
      <protection/>
    </xf>
    <xf numFmtId="3" fontId="64" fillId="0" borderId="10" xfId="97" applyNumberFormat="1" applyFont="1" applyBorder="1">
      <alignment/>
      <protection/>
    </xf>
    <xf numFmtId="3" fontId="65" fillId="34" borderId="13" xfId="115" applyNumberFormat="1" applyFont="1" applyFill="1" applyBorder="1" applyAlignment="1">
      <alignment horizontal="right" vertical="center" wrapText="1"/>
      <protection/>
    </xf>
    <xf numFmtId="3" fontId="65" fillId="34" borderId="14" xfId="115" applyNumberFormat="1" applyFont="1" applyFill="1" applyBorder="1" applyAlignment="1">
      <alignment horizontal="right" vertical="center" wrapText="1"/>
      <protection/>
    </xf>
    <xf numFmtId="0" fontId="66" fillId="33" borderId="10" xfId="108" applyFont="1" applyFill="1" applyBorder="1" applyAlignment="1" quotePrefix="1">
      <alignment horizontal="center" vertical="center" wrapText="1"/>
      <protection/>
    </xf>
    <xf numFmtId="0" fontId="66" fillId="33" borderId="10" xfId="108" applyFont="1" applyFill="1" applyBorder="1" applyAlignment="1">
      <alignment vertical="center" wrapText="1"/>
      <protection/>
    </xf>
    <xf numFmtId="3" fontId="66" fillId="33" borderId="10" xfId="108" applyNumberFormat="1" applyFont="1" applyFill="1" applyBorder="1" applyAlignment="1">
      <alignment vertical="center" wrapText="1"/>
      <protection/>
    </xf>
    <xf numFmtId="3" fontId="66" fillId="33" borderId="10" xfId="97" applyNumberFormat="1" applyFont="1" applyFill="1" applyBorder="1">
      <alignment/>
      <protection/>
    </xf>
    <xf numFmtId="0" fontId="60" fillId="0" borderId="10" xfId="97" applyFont="1" applyBorder="1" applyAlignment="1" quotePrefix="1">
      <alignment horizontal="left"/>
      <protection/>
    </xf>
    <xf numFmtId="0" fontId="3" fillId="33" borderId="0" xfId="0" applyFont="1" applyFill="1" applyAlignment="1">
      <alignment/>
    </xf>
    <xf numFmtId="0" fontId="4" fillId="0" borderId="0" xfId="0" applyFont="1" applyAlignment="1">
      <alignment/>
    </xf>
    <xf numFmtId="3" fontId="1" fillId="33" borderId="0" xfId="0" applyNumberFormat="1" applyFont="1" applyFill="1" applyAlignment="1">
      <alignment/>
    </xf>
    <xf numFmtId="0" fontId="4" fillId="33"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3" fontId="61" fillId="34" borderId="11" xfId="115" applyNumberFormat="1" applyFont="1" applyFill="1" applyBorder="1" applyAlignment="1">
      <alignment horizontal="right" vertical="center" wrapText="1"/>
      <protection/>
    </xf>
    <xf numFmtId="3" fontId="61" fillId="34" borderId="12" xfId="115" applyNumberFormat="1" applyFont="1" applyFill="1" applyBorder="1" applyAlignment="1">
      <alignment horizontal="right" vertical="center" wrapText="1"/>
      <protection/>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8" fillId="0" borderId="10" xfId="64" applyFont="1" applyBorder="1" applyAlignment="1">
      <alignment horizontal="center" vertical="center"/>
      <protection/>
    </xf>
    <xf numFmtId="0" fontId="8" fillId="0" borderId="10" xfId="64" applyFont="1" applyBorder="1" applyAlignment="1">
      <alignment vertical="center" wrapText="1"/>
      <protection/>
    </xf>
    <xf numFmtId="0" fontId="3" fillId="33" borderId="10" xfId="108" applyFont="1" applyFill="1" applyBorder="1" applyAlignment="1" quotePrefix="1">
      <alignment horizontal="center" vertical="center" wrapText="1"/>
      <protection/>
    </xf>
    <xf numFmtId="0" fontId="3" fillId="33" borderId="10" xfId="108" applyFont="1" applyFill="1" applyBorder="1" applyAlignment="1">
      <alignment vertical="center" wrapText="1"/>
      <protection/>
    </xf>
    <xf numFmtId="3" fontId="3" fillId="33" borderId="10" xfId="108" applyNumberFormat="1" applyFont="1" applyFill="1" applyBorder="1" applyAlignment="1">
      <alignment vertical="center" wrapText="1"/>
      <protection/>
    </xf>
    <xf numFmtId="0" fontId="2" fillId="33" borderId="10" xfId="108" applyFont="1" applyFill="1" applyBorder="1" applyAlignment="1" quotePrefix="1">
      <alignment horizontal="center" vertical="center" wrapText="1"/>
      <protection/>
    </xf>
    <xf numFmtId="0" fontId="2" fillId="33" borderId="10" xfId="108" applyFont="1" applyFill="1" applyBorder="1" applyAlignment="1">
      <alignment vertical="center" wrapText="1"/>
      <protection/>
    </xf>
    <xf numFmtId="3" fontId="2" fillId="33" borderId="10" xfId="108" applyNumberFormat="1" applyFont="1" applyFill="1" applyBorder="1" applyAlignment="1">
      <alignment vertical="center" wrapText="1"/>
      <protection/>
    </xf>
    <xf numFmtId="3" fontId="60" fillId="0" borderId="0" xfId="97" applyNumberFormat="1" applyFont="1" applyBorder="1">
      <alignment/>
      <protection/>
    </xf>
    <xf numFmtId="3" fontId="66" fillId="33" borderId="10" xfId="97" applyNumberFormat="1" applyFont="1" applyFill="1" applyBorder="1" applyAlignment="1">
      <alignment vertical="center"/>
      <protection/>
    </xf>
    <xf numFmtId="0" fontId="60" fillId="0" borderId="0" xfId="97" applyFont="1" applyBorder="1" applyAlignment="1">
      <alignment wrapText="1"/>
      <protection/>
    </xf>
    <xf numFmtId="0" fontId="1" fillId="33" borderId="0" xfId="0" applyFont="1" applyFill="1" applyAlignment="1">
      <alignment wrapText="1"/>
    </xf>
    <xf numFmtId="0" fontId="3" fillId="0" borderId="0" xfId="0" applyFont="1" applyAlignment="1">
      <alignment wrapText="1"/>
    </xf>
    <xf numFmtId="181" fontId="4" fillId="0" borderId="0" xfId="0" applyNumberFormat="1" applyFont="1" applyAlignment="1">
      <alignment horizontal="left" wrapText="1"/>
    </xf>
    <xf numFmtId="181" fontId="4" fillId="0" borderId="0" xfId="0" applyNumberFormat="1" applyFont="1" applyAlignment="1">
      <alignment/>
    </xf>
    <xf numFmtId="0" fontId="9" fillId="0" borderId="0" xfId="0" applyNumberFormat="1" applyFont="1" applyAlignment="1">
      <alignment horizontal="center" wrapText="1"/>
    </xf>
    <xf numFmtId="0" fontId="8" fillId="0" borderId="0" xfId="0" applyFont="1" applyAlignment="1">
      <alignment/>
    </xf>
    <xf numFmtId="0" fontId="9" fillId="0" borderId="0" xfId="0" applyFont="1" applyAlignment="1">
      <alignment/>
    </xf>
    <xf numFmtId="49" fontId="8" fillId="0" borderId="0" xfId="0" applyNumberFormat="1" applyFont="1" applyAlignment="1">
      <alignment/>
    </xf>
    <xf numFmtId="0" fontId="8" fillId="0" borderId="0" xfId="0" applyNumberFormat="1" applyFont="1" applyAlignment="1">
      <alignment wrapText="1"/>
    </xf>
    <xf numFmtId="181" fontId="8" fillId="0" borderId="0" xfId="0" applyNumberFormat="1" applyFont="1" applyAlignment="1">
      <alignment/>
    </xf>
    <xf numFmtId="0" fontId="8" fillId="0" borderId="0" xfId="0" applyFont="1" applyAlignment="1">
      <alignment horizontal="center" vertical="center"/>
    </xf>
    <xf numFmtId="181" fontId="9" fillId="0" borderId="10" xfId="75" applyNumberFormat="1" applyFont="1" applyFill="1" applyBorder="1" applyAlignment="1">
      <alignment horizontal="center" vertical="center" wrapText="1"/>
      <protection/>
    </xf>
    <xf numFmtId="0" fontId="8" fillId="0" borderId="0" xfId="0" applyFont="1" applyAlignment="1">
      <alignment horizontal="center" vertical="center" wrapText="1"/>
    </xf>
    <xf numFmtId="49" fontId="67" fillId="0" borderId="10" xfId="63" applyNumberFormat="1" applyFont="1" applyFill="1" applyBorder="1" applyAlignment="1">
      <alignment horizontal="center" vertical="center"/>
      <protection/>
    </xf>
    <xf numFmtId="0" fontId="67" fillId="0" borderId="10" xfId="63" applyFont="1" applyFill="1" applyBorder="1" applyAlignment="1">
      <alignment horizontal="center" vertical="center" wrapText="1"/>
      <protection/>
    </xf>
    <xf numFmtId="0" fontId="9" fillId="0" borderId="10" xfId="0" applyFont="1" applyBorder="1" applyAlignment="1">
      <alignment vertical="center"/>
    </xf>
    <xf numFmtId="4" fontId="9" fillId="0" borderId="10" xfId="0" applyNumberFormat="1" applyFont="1" applyBorder="1" applyAlignment="1">
      <alignment vertical="center" wrapText="1"/>
    </xf>
    <xf numFmtId="3" fontId="9" fillId="0" borderId="17" xfId="0" applyNumberFormat="1" applyFont="1" applyBorder="1" applyAlignment="1">
      <alignment horizontal="center"/>
    </xf>
    <xf numFmtId="0" fontId="8" fillId="0" borderId="10" xfId="0" applyFont="1" applyBorder="1" applyAlignment="1">
      <alignment vertical="center"/>
    </xf>
    <xf numFmtId="4" fontId="10" fillId="0" borderId="10" xfId="0" applyNumberFormat="1" applyFont="1" applyBorder="1" applyAlignment="1">
      <alignment vertical="center" wrapText="1"/>
    </xf>
    <xf numFmtId="3" fontId="10" fillId="0" borderId="17" xfId="0" applyNumberFormat="1" applyFont="1" applyBorder="1" applyAlignment="1">
      <alignment horizontal="center"/>
    </xf>
    <xf numFmtId="4" fontId="8" fillId="0" borderId="10" xfId="0" applyNumberFormat="1" applyFont="1" applyBorder="1" applyAlignment="1">
      <alignment vertical="center" wrapText="1"/>
    </xf>
    <xf numFmtId="3" fontId="8" fillId="0" borderId="17" xfId="0" applyNumberFormat="1" applyFont="1" applyBorder="1" applyAlignment="1">
      <alignment horizontal="center"/>
    </xf>
    <xf numFmtId="0" fontId="8" fillId="0" borderId="10" xfId="0" applyFont="1" applyBorder="1" applyAlignment="1">
      <alignment horizontal="left" vertical="center"/>
    </xf>
    <xf numFmtId="0" fontId="10" fillId="0" borderId="10" xfId="0" applyFont="1" applyBorder="1" applyAlignment="1">
      <alignment vertical="center"/>
    </xf>
    <xf numFmtId="0" fontId="9" fillId="35" borderId="0" xfId="0" applyFont="1" applyFill="1" applyAlignment="1">
      <alignment/>
    </xf>
    <xf numFmtId="0" fontId="10" fillId="0" borderId="10" xfId="0" applyFont="1" applyBorder="1" applyAlignment="1">
      <alignment horizontal="left" vertical="center"/>
    </xf>
    <xf numFmtId="0" fontId="9" fillId="0" borderId="0" xfId="0" applyFont="1" applyAlignment="1">
      <alignment/>
    </xf>
    <xf numFmtId="0" fontId="8" fillId="33" borderId="0" xfId="0" applyFont="1" applyFill="1" applyAlignment="1">
      <alignment/>
    </xf>
    <xf numFmtId="0" fontId="8" fillId="33" borderId="0" xfId="0" applyFont="1" applyFill="1" applyAlignment="1">
      <alignment horizontal="right"/>
    </xf>
    <xf numFmtId="0" fontId="9" fillId="0" borderId="0" xfId="0" applyNumberFormat="1" applyFont="1" applyAlignment="1">
      <alignment horizontal="center" wrapText="1"/>
    </xf>
    <xf numFmtId="0" fontId="9" fillId="0" borderId="0" xfId="0" applyFont="1" applyAlignment="1">
      <alignment horizontal="center"/>
    </xf>
    <xf numFmtId="49" fontId="68" fillId="0" borderId="10" xfId="63" applyNumberFormat="1" applyFont="1" applyFill="1" applyBorder="1" applyAlignment="1">
      <alignment horizontal="center" vertical="center"/>
      <protection/>
    </xf>
    <xf numFmtId="49" fontId="67" fillId="0" borderId="10" xfId="63" applyNumberFormat="1" applyFont="1" applyFill="1" applyBorder="1" applyAlignment="1">
      <alignment horizontal="center" vertical="center"/>
      <protection/>
    </xf>
    <xf numFmtId="0" fontId="68" fillId="0" borderId="10" xfId="63" applyFont="1" applyFill="1" applyBorder="1" applyAlignment="1">
      <alignment horizontal="center" vertical="center" wrapText="1"/>
      <protection/>
    </xf>
    <xf numFmtId="0" fontId="67" fillId="0" borderId="10" xfId="63" applyFont="1" applyFill="1" applyBorder="1" applyAlignment="1">
      <alignment horizontal="center" vertical="center" wrapText="1"/>
      <protection/>
    </xf>
    <xf numFmtId="0" fontId="8" fillId="0" borderId="10" xfId="0" applyFont="1" applyFill="1" applyBorder="1" applyAlignment="1">
      <alignment horizontal="center"/>
    </xf>
    <xf numFmtId="181" fontId="4" fillId="0" borderId="0" xfId="0" applyNumberFormat="1" applyFont="1" applyAlignment="1">
      <alignment horizontal="left"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NumberFormat="1" applyFont="1" applyFill="1" applyAlignment="1">
      <alignment horizontal="center" wrapText="1"/>
    </xf>
    <xf numFmtId="0" fontId="1" fillId="0" borderId="0" xfId="0" applyFont="1" applyAlignment="1">
      <alignment horizontal="left" wrapText="1"/>
    </xf>
    <xf numFmtId="0" fontId="64" fillId="0" borderId="19" xfId="97" applyFont="1" applyBorder="1" applyAlignment="1">
      <alignment horizontal="left" wrapText="1"/>
      <protection/>
    </xf>
    <xf numFmtId="0" fontId="64" fillId="0" borderId="17" xfId="97" applyFont="1" applyBorder="1" applyAlignment="1">
      <alignment horizontal="left" wrapText="1"/>
      <protection/>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181" fontId="4" fillId="0" borderId="0" xfId="0" applyNumberFormat="1" applyFont="1" applyAlignment="1">
      <alignment/>
    </xf>
    <xf numFmtId="0" fontId="0" fillId="0" borderId="0" xfId="0" applyAlignment="1">
      <alignment/>
    </xf>
  </cellXfs>
  <cellStyles count="11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17" xfId="60"/>
    <cellStyle name="Обычный 18" xfId="61"/>
    <cellStyle name="Обычный 19" xfId="62"/>
    <cellStyle name="Обычный 2" xfId="63"/>
    <cellStyle name="Обычный 2 2" xfId="64"/>
    <cellStyle name="Обычный 20" xfId="65"/>
    <cellStyle name="Обычный 21" xfId="66"/>
    <cellStyle name="Обычный 22" xfId="67"/>
    <cellStyle name="Обычный 23" xfId="68"/>
    <cellStyle name="Обычный 24" xfId="69"/>
    <cellStyle name="Обычный 25" xfId="70"/>
    <cellStyle name="Обычный 26" xfId="71"/>
    <cellStyle name="Обычный 27" xfId="72"/>
    <cellStyle name="Обычный 28" xfId="73"/>
    <cellStyle name="Обычный 29" xfId="74"/>
    <cellStyle name="Обычный 3" xfId="75"/>
    <cellStyle name="Обычный 30" xfId="76"/>
    <cellStyle name="Обычный 31" xfId="77"/>
    <cellStyle name="Обычный 32" xfId="78"/>
    <cellStyle name="Обычный 33" xfId="79"/>
    <cellStyle name="Обычный 34" xfId="80"/>
    <cellStyle name="Обычный 35" xfId="81"/>
    <cellStyle name="Обычный 36" xfId="82"/>
    <cellStyle name="Обычный 37" xfId="83"/>
    <cellStyle name="Обычный 38" xfId="84"/>
    <cellStyle name="Обычный 39" xfId="85"/>
    <cellStyle name="Обычный 4" xfId="86"/>
    <cellStyle name="Обычный 40" xfId="87"/>
    <cellStyle name="Обычный 41" xfId="88"/>
    <cellStyle name="Обычный 42" xfId="89"/>
    <cellStyle name="Обычный 43" xfId="90"/>
    <cellStyle name="Обычный 44" xfId="91"/>
    <cellStyle name="Обычный 45" xfId="92"/>
    <cellStyle name="Обычный 46" xfId="93"/>
    <cellStyle name="Обычный 47" xfId="94"/>
    <cellStyle name="Обычный 48" xfId="95"/>
    <cellStyle name="Обычный 49" xfId="96"/>
    <cellStyle name="Обычный 5" xfId="97"/>
    <cellStyle name="Обычный 50" xfId="98"/>
    <cellStyle name="Обычный 51" xfId="99"/>
    <cellStyle name="Обычный 52" xfId="100"/>
    <cellStyle name="Обычный 53" xfId="101"/>
    <cellStyle name="Обычный 54" xfId="102"/>
    <cellStyle name="Обычный 55" xfId="103"/>
    <cellStyle name="Обычный 56" xfId="104"/>
    <cellStyle name="Обычный 57" xfId="105"/>
    <cellStyle name="Обычный 58" xfId="106"/>
    <cellStyle name="Обычный 59" xfId="107"/>
    <cellStyle name="Обычный 6" xfId="108"/>
    <cellStyle name="Обычный 60" xfId="109"/>
    <cellStyle name="Обычный 61" xfId="110"/>
    <cellStyle name="Обычный 62" xfId="111"/>
    <cellStyle name="Обычный 63" xfId="112"/>
    <cellStyle name="Обычный 64" xfId="113"/>
    <cellStyle name="Обычный 65" xfId="114"/>
    <cellStyle name="Обычный 7" xfId="115"/>
    <cellStyle name="Обычный 8" xfId="116"/>
    <cellStyle name="Обычный 9" xfId="117"/>
    <cellStyle name="Followed Hyperlink" xfId="118"/>
    <cellStyle name="Плохой" xfId="119"/>
    <cellStyle name="Пояснение" xfId="120"/>
    <cellStyle name="Примечание" xfId="121"/>
    <cellStyle name="Percent" xfId="122"/>
    <cellStyle name="Связанная ячейка" xfId="123"/>
    <cellStyle name="Текст предупреждения" xfId="124"/>
    <cellStyle name="Comma" xfId="125"/>
    <cellStyle name="Comma [0]" xfId="126"/>
    <cellStyle name="Хороший" xfId="127"/>
  </cellStyles>
  <dxfs count="8">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view="pageBreakPreview" zoomScaleNormal="75" zoomScaleSheetLayoutView="100" zoomScalePageLayoutView="0" workbookViewId="0" topLeftCell="A95">
      <selection activeCell="D13" sqref="D13"/>
    </sheetView>
  </sheetViews>
  <sheetFormatPr defaultColWidth="9.00390625" defaultRowHeight="12.75"/>
  <cols>
    <col min="1" max="1" width="16.25390625" style="7" customWidth="1"/>
    <col min="2" max="2" width="77.00390625" style="3" customWidth="1"/>
    <col min="3" max="3" width="22.00390625" style="4" bestFit="1" customWidth="1"/>
    <col min="4" max="4" width="18.75390625" style="4" customWidth="1"/>
    <col min="5" max="5" width="19.25390625" style="4" bestFit="1" customWidth="1"/>
    <col min="6" max="16384" width="9.125" style="2" customWidth="1"/>
  </cols>
  <sheetData>
    <row r="1" spans="3:5" ht="18.75">
      <c r="C1" s="59" t="s">
        <v>195</v>
      </c>
      <c r="D1" s="60"/>
      <c r="E1" s="59"/>
    </row>
    <row r="2" spans="1:5" ht="18.75" customHeight="1">
      <c r="A2" s="8"/>
      <c r="B2" s="5"/>
      <c r="C2" s="94" t="s">
        <v>288</v>
      </c>
      <c r="D2" s="94"/>
      <c r="E2" s="94"/>
    </row>
    <row r="3" spans="1:5" ht="18" customHeight="1">
      <c r="A3" s="8"/>
      <c r="B3" s="5"/>
      <c r="C3" s="106" t="s">
        <v>362</v>
      </c>
      <c r="D3" s="107"/>
      <c r="E3" s="60"/>
    </row>
    <row r="4" spans="1:5" ht="18" customHeight="1">
      <c r="A4" s="5"/>
      <c r="B4" s="5"/>
      <c r="C4" s="5"/>
      <c r="D4" s="2"/>
      <c r="E4" s="2"/>
    </row>
    <row r="5" spans="1:5" s="62" customFormat="1" ht="35.25" customHeight="1">
      <c r="A5" s="61"/>
      <c r="B5" s="87" t="s">
        <v>290</v>
      </c>
      <c r="C5" s="87"/>
      <c r="D5" s="87"/>
      <c r="E5" s="87"/>
    </row>
    <row r="6" spans="1:5" s="62" customFormat="1" ht="20.25">
      <c r="A6" s="63"/>
      <c r="B6" s="88" t="s">
        <v>346</v>
      </c>
      <c r="C6" s="88"/>
      <c r="D6" s="88"/>
      <c r="E6" s="88"/>
    </row>
    <row r="7" spans="1:5" s="62" customFormat="1" ht="20.25">
      <c r="A7" s="64"/>
      <c r="B7" s="65"/>
      <c r="C7" s="66"/>
      <c r="D7" s="66"/>
      <c r="E7" s="66" t="s">
        <v>196</v>
      </c>
    </row>
    <row r="8" spans="1:5" s="67" customFormat="1" ht="20.25">
      <c r="A8" s="89" t="s">
        <v>0</v>
      </c>
      <c r="B8" s="91" t="s">
        <v>1</v>
      </c>
      <c r="C8" s="93" t="s">
        <v>347</v>
      </c>
      <c r="D8" s="93"/>
      <c r="E8" s="93"/>
    </row>
    <row r="9" spans="1:5" s="69" customFormat="1" ht="40.5">
      <c r="A9" s="90"/>
      <c r="B9" s="92"/>
      <c r="C9" s="68" t="s">
        <v>35</v>
      </c>
      <c r="D9" s="68" t="s">
        <v>36</v>
      </c>
      <c r="E9" s="68" t="s">
        <v>37</v>
      </c>
    </row>
    <row r="10" spans="1:5" s="69" customFormat="1" ht="20.25">
      <c r="A10" s="70" t="s">
        <v>326</v>
      </c>
      <c r="B10" s="71">
        <v>2</v>
      </c>
      <c r="C10" s="71">
        <v>3</v>
      </c>
      <c r="D10" s="71">
        <v>4</v>
      </c>
      <c r="E10" s="71">
        <v>5</v>
      </c>
    </row>
    <row r="11" spans="1:5" s="62" customFormat="1" ht="20.25">
      <c r="A11" s="72" t="s">
        <v>197</v>
      </c>
      <c r="B11" s="73" t="s">
        <v>2</v>
      </c>
      <c r="C11" s="74">
        <f>C12+C21+C30+C38+C53</f>
        <v>56353107</v>
      </c>
      <c r="D11" s="74">
        <f>D12+D21+D30+D38+D53</f>
        <v>631941</v>
      </c>
      <c r="E11" s="74">
        <f>C11+D11</f>
        <v>56985048</v>
      </c>
    </row>
    <row r="12" spans="1:5" s="62" customFormat="1" ht="40.5">
      <c r="A12" s="75" t="s">
        <v>198</v>
      </c>
      <c r="B12" s="76" t="s">
        <v>3</v>
      </c>
      <c r="C12" s="77">
        <f>C13+C19</f>
        <v>45261088</v>
      </c>
      <c r="D12" s="77">
        <f>D13+D19</f>
        <v>0</v>
      </c>
      <c r="E12" s="77">
        <f aca="true" t="shared" si="0" ref="E12:E81">C12+D12</f>
        <v>45261088</v>
      </c>
    </row>
    <row r="13" spans="1:5" s="62" customFormat="1" ht="20.25">
      <c r="A13" s="75" t="s">
        <v>199</v>
      </c>
      <c r="B13" s="78" t="s">
        <v>4</v>
      </c>
      <c r="C13" s="79">
        <f>C14+C15+C16+C17+C18</f>
        <v>45246023</v>
      </c>
      <c r="D13" s="79">
        <f>D14+D15+D16+D17+D18</f>
        <v>0</v>
      </c>
      <c r="E13" s="79">
        <f t="shared" si="0"/>
        <v>45246023</v>
      </c>
    </row>
    <row r="14" spans="1:5" s="62" customFormat="1" ht="60.75">
      <c r="A14" s="75" t="s">
        <v>200</v>
      </c>
      <c r="B14" s="78" t="s">
        <v>5</v>
      </c>
      <c r="C14" s="79">
        <v>42289933</v>
      </c>
      <c r="D14" s="79"/>
      <c r="E14" s="79">
        <f t="shared" si="0"/>
        <v>42289933</v>
      </c>
    </row>
    <row r="15" spans="1:5" s="62" customFormat="1" ht="101.25" hidden="1">
      <c r="A15" s="75" t="s">
        <v>201</v>
      </c>
      <c r="B15" s="78" t="s">
        <v>6</v>
      </c>
      <c r="C15" s="79">
        <v>0</v>
      </c>
      <c r="D15" s="79"/>
      <c r="E15" s="79">
        <f t="shared" si="0"/>
        <v>0</v>
      </c>
    </row>
    <row r="16" spans="1:5" s="62" customFormat="1" ht="60.75">
      <c r="A16" s="75" t="s">
        <v>202</v>
      </c>
      <c r="B16" s="78" t="s">
        <v>7</v>
      </c>
      <c r="C16" s="79">
        <v>2888168</v>
      </c>
      <c r="D16" s="79"/>
      <c r="E16" s="79">
        <f t="shared" si="0"/>
        <v>2888168</v>
      </c>
    </row>
    <row r="17" spans="1:5" s="62" customFormat="1" ht="60.75">
      <c r="A17" s="75" t="s">
        <v>203</v>
      </c>
      <c r="B17" s="78" t="s">
        <v>8</v>
      </c>
      <c r="C17" s="79">
        <v>67816</v>
      </c>
      <c r="D17" s="79"/>
      <c r="E17" s="79">
        <f t="shared" si="0"/>
        <v>67816</v>
      </c>
    </row>
    <row r="18" spans="1:5" s="62" customFormat="1" ht="60.75">
      <c r="A18" s="80">
        <v>11011300</v>
      </c>
      <c r="B18" s="78" t="s">
        <v>348</v>
      </c>
      <c r="C18" s="79">
        <v>106</v>
      </c>
      <c r="D18" s="79">
        <v>0</v>
      </c>
      <c r="E18" s="79">
        <f t="shared" si="0"/>
        <v>106</v>
      </c>
    </row>
    <row r="19" spans="1:5" s="62" customFormat="1" ht="20.25">
      <c r="A19" s="80">
        <v>11020000</v>
      </c>
      <c r="B19" s="78" t="s">
        <v>329</v>
      </c>
      <c r="C19" s="79">
        <f>C20</f>
        <v>15065</v>
      </c>
      <c r="D19" s="79"/>
      <c r="E19" s="79">
        <f t="shared" si="0"/>
        <v>15065</v>
      </c>
    </row>
    <row r="20" spans="1:5" s="62" customFormat="1" ht="40.5">
      <c r="A20" s="80">
        <v>11020200</v>
      </c>
      <c r="B20" s="78" t="s">
        <v>330</v>
      </c>
      <c r="C20" s="79">
        <v>15065</v>
      </c>
      <c r="D20" s="79"/>
      <c r="E20" s="79">
        <f t="shared" si="0"/>
        <v>15065</v>
      </c>
    </row>
    <row r="21" spans="1:5" s="62" customFormat="1" ht="40.5">
      <c r="A21" s="81" t="s">
        <v>204</v>
      </c>
      <c r="B21" s="76" t="s">
        <v>142</v>
      </c>
      <c r="C21" s="77">
        <f>C22+C26+C24</f>
        <v>38835</v>
      </c>
      <c r="D21" s="77"/>
      <c r="E21" s="77">
        <f t="shared" si="0"/>
        <v>38835</v>
      </c>
    </row>
    <row r="22" spans="1:5" s="62" customFormat="1" ht="40.5" hidden="1">
      <c r="A22" s="75" t="s">
        <v>205</v>
      </c>
      <c r="B22" s="78" t="s">
        <v>206</v>
      </c>
      <c r="C22" s="79">
        <f>C23</f>
        <v>0</v>
      </c>
      <c r="D22" s="79"/>
      <c r="E22" s="79">
        <f t="shared" si="0"/>
        <v>0</v>
      </c>
    </row>
    <row r="23" spans="1:5" s="62" customFormat="1" ht="81.75" customHeight="1" hidden="1">
      <c r="A23" s="75" t="s">
        <v>207</v>
      </c>
      <c r="B23" s="78" t="s">
        <v>208</v>
      </c>
      <c r="C23" s="79">
        <v>0</v>
      </c>
      <c r="D23" s="79"/>
      <c r="E23" s="79">
        <f t="shared" si="0"/>
        <v>0</v>
      </c>
    </row>
    <row r="24" spans="1:5" s="62" customFormat="1" ht="48" customHeight="1">
      <c r="A24" s="80">
        <v>13020000</v>
      </c>
      <c r="B24" s="78" t="s">
        <v>320</v>
      </c>
      <c r="C24" s="79">
        <f>C25</f>
        <v>-307</v>
      </c>
      <c r="D24" s="79"/>
      <c r="E24" s="79">
        <f t="shared" si="0"/>
        <v>-307</v>
      </c>
    </row>
    <row r="25" spans="1:5" s="62" customFormat="1" ht="57" customHeight="1">
      <c r="A25" s="80">
        <v>13020200</v>
      </c>
      <c r="B25" s="78" t="s">
        <v>319</v>
      </c>
      <c r="C25" s="79">
        <v>-307</v>
      </c>
      <c r="D25" s="79"/>
      <c r="E25" s="79">
        <f t="shared" si="0"/>
        <v>-307</v>
      </c>
    </row>
    <row r="26" spans="1:5" s="62" customFormat="1" ht="20.25">
      <c r="A26" s="75" t="s">
        <v>209</v>
      </c>
      <c r="B26" s="78" t="s">
        <v>143</v>
      </c>
      <c r="C26" s="79">
        <f>C27+C29</f>
        <v>39142</v>
      </c>
      <c r="D26" s="79"/>
      <c r="E26" s="79">
        <f t="shared" si="0"/>
        <v>39142</v>
      </c>
    </row>
    <row r="27" spans="1:5" s="62" customFormat="1" ht="40.5">
      <c r="A27" s="75" t="s">
        <v>210</v>
      </c>
      <c r="B27" s="78" t="s">
        <v>144</v>
      </c>
      <c r="C27" s="79">
        <v>39142</v>
      </c>
      <c r="D27" s="79"/>
      <c r="E27" s="79">
        <f t="shared" si="0"/>
        <v>39142</v>
      </c>
    </row>
    <row r="28" spans="1:5" s="62" customFormat="1" ht="40.5" hidden="1">
      <c r="A28" s="80">
        <v>13040000</v>
      </c>
      <c r="B28" s="78" t="s">
        <v>337</v>
      </c>
      <c r="C28" s="79">
        <f>C29</f>
        <v>0</v>
      </c>
      <c r="D28" s="79"/>
      <c r="E28" s="79"/>
    </row>
    <row r="29" spans="1:5" s="62" customFormat="1" ht="40.5" hidden="1">
      <c r="A29" s="80">
        <v>13040100</v>
      </c>
      <c r="B29" s="78" t="s">
        <v>321</v>
      </c>
      <c r="C29" s="79">
        <v>0</v>
      </c>
      <c r="D29" s="79"/>
      <c r="E29" s="79">
        <f t="shared" si="0"/>
        <v>0</v>
      </c>
    </row>
    <row r="30" spans="1:5" s="62" customFormat="1" ht="20.25">
      <c r="A30" s="81" t="s">
        <v>211</v>
      </c>
      <c r="B30" s="76" t="s">
        <v>9</v>
      </c>
      <c r="C30" s="77">
        <f>C31+C33+C35</f>
        <v>795095</v>
      </c>
      <c r="D30" s="77"/>
      <c r="E30" s="77">
        <f t="shared" si="0"/>
        <v>795095</v>
      </c>
    </row>
    <row r="31" spans="1:5" s="62" customFormat="1" ht="40.5" hidden="1">
      <c r="A31" s="75" t="s">
        <v>212</v>
      </c>
      <c r="B31" s="78" t="s">
        <v>145</v>
      </c>
      <c r="C31" s="79">
        <f>C32</f>
        <v>0</v>
      </c>
      <c r="D31" s="79"/>
      <c r="E31" s="79">
        <f t="shared" si="0"/>
        <v>0</v>
      </c>
    </row>
    <row r="32" spans="1:5" s="62" customFormat="1" ht="20.25" hidden="1">
      <c r="A32" s="75" t="s">
        <v>213</v>
      </c>
      <c r="B32" s="78" t="s">
        <v>10</v>
      </c>
      <c r="C32" s="79">
        <v>0</v>
      </c>
      <c r="D32" s="79"/>
      <c r="E32" s="79">
        <f t="shared" si="0"/>
        <v>0</v>
      </c>
    </row>
    <row r="33" spans="1:5" s="62" customFormat="1" ht="40.5" hidden="1">
      <c r="A33" s="75" t="s">
        <v>214</v>
      </c>
      <c r="B33" s="78" t="s">
        <v>11</v>
      </c>
      <c r="C33" s="79">
        <f>C34</f>
        <v>0</v>
      </c>
      <c r="D33" s="79"/>
      <c r="E33" s="79">
        <f t="shared" si="0"/>
        <v>0</v>
      </c>
    </row>
    <row r="34" spans="1:5" s="62" customFormat="1" ht="20.25" hidden="1">
      <c r="A34" s="75" t="s">
        <v>215</v>
      </c>
      <c r="B34" s="78" t="s">
        <v>10</v>
      </c>
      <c r="C34" s="79">
        <v>0</v>
      </c>
      <c r="D34" s="79"/>
      <c r="E34" s="79">
        <f t="shared" si="0"/>
        <v>0</v>
      </c>
    </row>
    <row r="35" spans="1:5" s="62" customFormat="1" ht="40.5">
      <c r="A35" s="75" t="s">
        <v>216</v>
      </c>
      <c r="B35" s="78" t="s">
        <v>146</v>
      </c>
      <c r="C35" s="79">
        <f>C37+C36</f>
        <v>795095</v>
      </c>
      <c r="D35" s="79"/>
      <c r="E35" s="79">
        <f t="shared" si="0"/>
        <v>795095</v>
      </c>
    </row>
    <row r="36" spans="1:5" s="62" customFormat="1" ht="141.75">
      <c r="A36" s="80">
        <v>14040100</v>
      </c>
      <c r="B36" s="78" t="s">
        <v>349</v>
      </c>
      <c r="C36" s="79">
        <v>569351</v>
      </c>
      <c r="D36" s="79"/>
      <c r="E36" s="79">
        <f t="shared" si="0"/>
        <v>569351</v>
      </c>
    </row>
    <row r="37" spans="1:5" s="62" customFormat="1" ht="101.25">
      <c r="A37" s="80">
        <v>14040200</v>
      </c>
      <c r="B37" s="78" t="s">
        <v>338</v>
      </c>
      <c r="C37" s="79">
        <v>225744</v>
      </c>
      <c r="D37" s="79"/>
      <c r="E37" s="79">
        <f t="shared" si="0"/>
        <v>225744</v>
      </c>
    </row>
    <row r="38" spans="1:5" s="62" customFormat="1" ht="20.25">
      <c r="A38" s="81" t="s">
        <v>217</v>
      </c>
      <c r="B38" s="76" t="s">
        <v>147</v>
      </c>
      <c r="C38" s="77">
        <f>C39+C49</f>
        <v>10258089</v>
      </c>
      <c r="D38" s="77"/>
      <c r="E38" s="77">
        <f t="shared" si="0"/>
        <v>10258089</v>
      </c>
    </row>
    <row r="39" spans="1:10" s="62" customFormat="1" ht="20.25">
      <c r="A39" s="75" t="s">
        <v>218</v>
      </c>
      <c r="B39" s="78" t="s">
        <v>148</v>
      </c>
      <c r="C39" s="79">
        <f>SUM(C40:C48)</f>
        <v>4094453</v>
      </c>
      <c r="D39" s="79"/>
      <c r="E39" s="79">
        <f t="shared" si="0"/>
        <v>4094453</v>
      </c>
      <c r="F39" s="82"/>
      <c r="G39" s="82"/>
      <c r="H39" s="82"/>
      <c r="I39" s="82"/>
      <c r="J39" s="82"/>
    </row>
    <row r="40" spans="1:10" s="62" customFormat="1" ht="60.75">
      <c r="A40" s="75" t="s">
        <v>219</v>
      </c>
      <c r="B40" s="78" t="s">
        <v>149</v>
      </c>
      <c r="C40" s="79">
        <v>12438</v>
      </c>
      <c r="D40" s="79"/>
      <c r="E40" s="79">
        <f t="shared" si="0"/>
        <v>12438</v>
      </c>
      <c r="F40" s="82"/>
      <c r="G40" s="82"/>
      <c r="H40" s="82"/>
      <c r="I40" s="82"/>
      <c r="J40" s="82"/>
    </row>
    <row r="41" spans="1:10" s="62" customFormat="1" ht="60.75">
      <c r="A41" s="75" t="s">
        <v>220</v>
      </c>
      <c r="B41" s="78" t="s">
        <v>136</v>
      </c>
      <c r="C41" s="79">
        <v>35</v>
      </c>
      <c r="D41" s="79"/>
      <c r="E41" s="79">
        <f t="shared" si="0"/>
        <v>35</v>
      </c>
      <c r="F41" s="82"/>
      <c r="G41" s="82"/>
      <c r="H41" s="82"/>
      <c r="I41" s="82"/>
      <c r="J41" s="82"/>
    </row>
    <row r="42" spans="1:10" s="62" customFormat="1" ht="60.75">
      <c r="A42" s="75" t="s">
        <v>221</v>
      </c>
      <c r="B42" s="78" t="s">
        <v>137</v>
      </c>
      <c r="C42" s="79">
        <v>81707</v>
      </c>
      <c r="D42" s="79"/>
      <c r="E42" s="79">
        <f t="shared" si="0"/>
        <v>81707</v>
      </c>
      <c r="F42" s="82"/>
      <c r="G42" s="82"/>
      <c r="H42" s="82"/>
      <c r="I42" s="82"/>
      <c r="J42" s="82"/>
    </row>
    <row r="43" spans="1:10" s="62" customFormat="1" ht="60.75">
      <c r="A43" s="75" t="s">
        <v>222</v>
      </c>
      <c r="B43" s="78" t="s">
        <v>138</v>
      </c>
      <c r="C43" s="79">
        <v>562001</v>
      </c>
      <c r="D43" s="79"/>
      <c r="E43" s="79">
        <f t="shared" si="0"/>
        <v>562001</v>
      </c>
      <c r="F43" s="82"/>
      <c r="G43" s="82"/>
      <c r="H43" s="82"/>
      <c r="I43" s="82"/>
      <c r="J43" s="82"/>
    </row>
    <row r="44" spans="1:10" s="62" customFormat="1" ht="20.25">
      <c r="A44" s="75" t="s">
        <v>223</v>
      </c>
      <c r="B44" s="78" t="s">
        <v>139</v>
      </c>
      <c r="C44" s="79">
        <v>1387746</v>
      </c>
      <c r="D44" s="79"/>
      <c r="E44" s="79">
        <f t="shared" si="0"/>
        <v>1387746</v>
      </c>
      <c r="F44" s="82"/>
      <c r="G44" s="82"/>
      <c r="H44" s="82"/>
      <c r="I44" s="82"/>
      <c r="J44" s="82"/>
    </row>
    <row r="45" spans="1:8" s="62" customFormat="1" ht="20.25">
      <c r="A45" s="75" t="s">
        <v>224</v>
      </c>
      <c r="B45" s="78" t="s">
        <v>140</v>
      </c>
      <c r="C45" s="79">
        <v>1520056</v>
      </c>
      <c r="D45" s="79"/>
      <c r="E45" s="79">
        <f t="shared" si="0"/>
        <v>1520056</v>
      </c>
      <c r="F45" s="82"/>
      <c r="G45" s="82"/>
      <c r="H45" s="82"/>
    </row>
    <row r="46" spans="1:5" s="62" customFormat="1" ht="20.25">
      <c r="A46" s="75" t="s">
        <v>225</v>
      </c>
      <c r="B46" s="78" t="s">
        <v>141</v>
      </c>
      <c r="C46" s="79">
        <v>494099</v>
      </c>
      <c r="D46" s="79"/>
      <c r="E46" s="79">
        <f t="shared" si="0"/>
        <v>494099</v>
      </c>
    </row>
    <row r="47" spans="1:5" s="62" customFormat="1" ht="20.25">
      <c r="A47" s="75" t="s">
        <v>226</v>
      </c>
      <c r="B47" s="78" t="s">
        <v>150</v>
      </c>
      <c r="C47" s="79">
        <v>28038</v>
      </c>
      <c r="D47" s="79"/>
      <c r="E47" s="79">
        <f t="shared" si="0"/>
        <v>28038</v>
      </c>
    </row>
    <row r="48" spans="1:5" s="62" customFormat="1" ht="20.25">
      <c r="A48" s="80">
        <v>18011000</v>
      </c>
      <c r="B48" s="78" t="s">
        <v>350</v>
      </c>
      <c r="C48" s="79">
        <v>8333</v>
      </c>
      <c r="D48" s="79"/>
      <c r="E48" s="79">
        <f t="shared" si="0"/>
        <v>8333</v>
      </c>
    </row>
    <row r="49" spans="1:5" s="62" customFormat="1" ht="20.25">
      <c r="A49" s="75" t="s">
        <v>227</v>
      </c>
      <c r="B49" s="78" t="s">
        <v>12</v>
      </c>
      <c r="C49" s="79">
        <f>SUM(C50:C52)</f>
        <v>6163636</v>
      </c>
      <c r="D49" s="79"/>
      <c r="E49" s="79">
        <f t="shared" si="0"/>
        <v>6163636</v>
      </c>
    </row>
    <row r="50" spans="1:5" s="62" customFormat="1" ht="20.25">
      <c r="A50" s="75" t="s">
        <v>228</v>
      </c>
      <c r="B50" s="78" t="s">
        <v>13</v>
      </c>
      <c r="C50" s="79">
        <v>1650908</v>
      </c>
      <c r="D50" s="79"/>
      <c r="E50" s="79">
        <f t="shared" si="0"/>
        <v>1650908</v>
      </c>
    </row>
    <row r="51" spans="1:5" s="62" customFormat="1" ht="20.25">
      <c r="A51" s="75" t="s">
        <v>229</v>
      </c>
      <c r="B51" s="78" t="s">
        <v>14</v>
      </c>
      <c r="C51" s="79">
        <v>2630954</v>
      </c>
      <c r="D51" s="79"/>
      <c r="E51" s="79">
        <f t="shared" si="0"/>
        <v>2630954</v>
      </c>
    </row>
    <row r="52" spans="1:5" s="62" customFormat="1" ht="81">
      <c r="A52" s="75" t="s">
        <v>230</v>
      </c>
      <c r="B52" s="78" t="s">
        <v>151</v>
      </c>
      <c r="C52" s="79">
        <v>1881774</v>
      </c>
      <c r="D52" s="79"/>
      <c r="E52" s="79">
        <f t="shared" si="0"/>
        <v>1881774</v>
      </c>
    </row>
    <row r="53" spans="1:5" s="62" customFormat="1" ht="20.25">
      <c r="A53" s="81" t="s">
        <v>259</v>
      </c>
      <c r="B53" s="76" t="s">
        <v>26</v>
      </c>
      <c r="C53" s="77"/>
      <c r="D53" s="77">
        <f>D54</f>
        <v>631941</v>
      </c>
      <c r="E53" s="77">
        <f t="shared" si="0"/>
        <v>631941</v>
      </c>
    </row>
    <row r="54" spans="1:5" s="62" customFormat="1" ht="20.25">
      <c r="A54" s="75" t="s">
        <v>260</v>
      </c>
      <c r="B54" s="78" t="s">
        <v>27</v>
      </c>
      <c r="C54" s="79"/>
      <c r="D54" s="79">
        <f>SUM(D55:D57)</f>
        <v>631941</v>
      </c>
      <c r="E54" s="79">
        <f t="shared" si="0"/>
        <v>631941</v>
      </c>
    </row>
    <row r="55" spans="1:5" s="62" customFormat="1" ht="81">
      <c r="A55" s="75" t="s">
        <v>261</v>
      </c>
      <c r="B55" s="78" t="s">
        <v>158</v>
      </c>
      <c r="C55" s="79"/>
      <c r="D55" s="79">
        <v>94143</v>
      </c>
      <c r="E55" s="79">
        <f t="shared" si="0"/>
        <v>94143</v>
      </c>
    </row>
    <row r="56" spans="1:5" s="62" customFormat="1" ht="40.5">
      <c r="A56" s="75" t="s">
        <v>262</v>
      </c>
      <c r="B56" s="78" t="s">
        <v>28</v>
      </c>
      <c r="C56" s="79"/>
      <c r="D56" s="79">
        <v>505304</v>
      </c>
      <c r="E56" s="79">
        <f t="shared" si="0"/>
        <v>505304</v>
      </c>
    </row>
    <row r="57" spans="1:5" s="62" customFormat="1" ht="81">
      <c r="A57" s="75" t="s">
        <v>263</v>
      </c>
      <c r="B57" s="78" t="s">
        <v>29</v>
      </c>
      <c r="C57" s="79"/>
      <c r="D57" s="79">
        <v>32494</v>
      </c>
      <c r="E57" s="79">
        <f t="shared" si="0"/>
        <v>32494</v>
      </c>
    </row>
    <row r="58" spans="1:5" s="62" customFormat="1" ht="20.25">
      <c r="A58" s="72" t="s">
        <v>231</v>
      </c>
      <c r="B58" s="73" t="s">
        <v>15</v>
      </c>
      <c r="C58" s="74">
        <f>C59+C64+C65+C73+C77</f>
        <v>1976628</v>
      </c>
      <c r="D58" s="74">
        <f>D59+D64+D65+D73+D77</f>
        <v>11293703</v>
      </c>
      <c r="E58" s="74">
        <f t="shared" si="0"/>
        <v>13270331</v>
      </c>
    </row>
    <row r="59" spans="1:5" s="62" customFormat="1" ht="20.25">
      <c r="A59" s="81" t="s">
        <v>232</v>
      </c>
      <c r="B59" s="76" t="s">
        <v>152</v>
      </c>
      <c r="C59" s="77">
        <f>C62+C60</f>
        <v>630347</v>
      </c>
      <c r="D59" s="77"/>
      <c r="E59" s="77">
        <f t="shared" si="0"/>
        <v>630347</v>
      </c>
    </row>
    <row r="60" spans="1:5" s="62" customFormat="1" ht="123.75" customHeight="1">
      <c r="A60" s="80">
        <v>21010000</v>
      </c>
      <c r="B60" s="78" t="s">
        <v>331</v>
      </c>
      <c r="C60" s="79">
        <f>C61</f>
        <v>6120</v>
      </c>
      <c r="D60" s="79"/>
      <c r="E60" s="79">
        <f t="shared" si="0"/>
        <v>6120</v>
      </c>
    </row>
    <row r="61" spans="1:5" s="62" customFormat="1" ht="60.75">
      <c r="A61" s="80">
        <v>21010300</v>
      </c>
      <c r="B61" s="78" t="s">
        <v>332</v>
      </c>
      <c r="C61" s="79">
        <v>6120</v>
      </c>
      <c r="D61" s="79"/>
      <c r="E61" s="79">
        <f t="shared" si="0"/>
        <v>6120</v>
      </c>
    </row>
    <row r="62" spans="1:5" s="62" customFormat="1" ht="20.25">
      <c r="A62" s="75" t="s">
        <v>233</v>
      </c>
      <c r="B62" s="78" t="s">
        <v>153</v>
      </c>
      <c r="C62" s="79">
        <f>C63</f>
        <v>624227</v>
      </c>
      <c r="D62" s="79"/>
      <c r="E62" s="79">
        <f t="shared" si="0"/>
        <v>624227</v>
      </c>
    </row>
    <row r="63" spans="1:5" s="62" customFormat="1" ht="20.25">
      <c r="A63" s="75" t="s">
        <v>234</v>
      </c>
      <c r="B63" s="78" t="s">
        <v>154</v>
      </c>
      <c r="C63" s="79">
        <v>624227</v>
      </c>
      <c r="D63" s="79"/>
      <c r="E63" s="79">
        <f t="shared" si="0"/>
        <v>624227</v>
      </c>
    </row>
    <row r="64" spans="1:5" s="62" customFormat="1" ht="60.75">
      <c r="A64" s="75" t="s">
        <v>264</v>
      </c>
      <c r="B64" s="78" t="s">
        <v>265</v>
      </c>
      <c r="C64" s="79"/>
      <c r="D64" s="79"/>
      <c r="E64" s="79">
        <f t="shared" si="0"/>
        <v>0</v>
      </c>
    </row>
    <row r="65" spans="1:5" s="62" customFormat="1" ht="40.5">
      <c r="A65" s="81" t="s">
        <v>235</v>
      </c>
      <c r="B65" s="76" t="s">
        <v>16</v>
      </c>
      <c r="C65" s="77">
        <f>C66+C68+C70</f>
        <v>567666</v>
      </c>
      <c r="D65" s="77"/>
      <c r="E65" s="77">
        <f t="shared" si="0"/>
        <v>567666</v>
      </c>
    </row>
    <row r="66" spans="1:5" s="62" customFormat="1" ht="20.25">
      <c r="A66" s="75" t="s">
        <v>236</v>
      </c>
      <c r="B66" s="78" t="s">
        <v>17</v>
      </c>
      <c r="C66" s="79">
        <f>C67</f>
        <v>561388</v>
      </c>
      <c r="D66" s="79"/>
      <c r="E66" s="79">
        <f t="shared" si="0"/>
        <v>561388</v>
      </c>
    </row>
    <row r="67" spans="1:5" s="62" customFormat="1" ht="20.25">
      <c r="A67" s="75" t="s">
        <v>237</v>
      </c>
      <c r="B67" s="78" t="s">
        <v>18</v>
      </c>
      <c r="C67" s="79">
        <v>561388</v>
      </c>
      <c r="D67" s="79"/>
      <c r="E67" s="79">
        <f t="shared" si="0"/>
        <v>561388</v>
      </c>
    </row>
    <row r="68" spans="1:5" s="62" customFormat="1" ht="60.75">
      <c r="A68" s="75" t="s">
        <v>238</v>
      </c>
      <c r="B68" s="78" t="s">
        <v>19</v>
      </c>
      <c r="C68" s="79">
        <f>C69</f>
        <v>4625</v>
      </c>
      <c r="D68" s="79"/>
      <c r="E68" s="79">
        <f t="shared" si="0"/>
        <v>4625</v>
      </c>
    </row>
    <row r="69" spans="1:5" s="62" customFormat="1" ht="60.75">
      <c r="A69" s="75" t="s">
        <v>239</v>
      </c>
      <c r="B69" s="78" t="s">
        <v>20</v>
      </c>
      <c r="C69" s="79">
        <v>4625</v>
      </c>
      <c r="D69" s="79"/>
      <c r="E69" s="79">
        <f t="shared" si="0"/>
        <v>4625</v>
      </c>
    </row>
    <row r="70" spans="1:5" s="62" customFormat="1" ht="20.25">
      <c r="A70" s="75" t="s">
        <v>240</v>
      </c>
      <c r="B70" s="78" t="s">
        <v>21</v>
      </c>
      <c r="C70" s="79">
        <f>C71+C72</f>
        <v>1653</v>
      </c>
      <c r="D70" s="79"/>
      <c r="E70" s="79">
        <f t="shared" si="0"/>
        <v>1653</v>
      </c>
    </row>
    <row r="71" spans="1:5" s="62" customFormat="1" ht="60.75">
      <c r="A71" s="75" t="s">
        <v>241</v>
      </c>
      <c r="B71" s="78" t="s">
        <v>22</v>
      </c>
      <c r="C71" s="79">
        <v>14</v>
      </c>
      <c r="D71" s="79"/>
      <c r="E71" s="79">
        <f t="shared" si="0"/>
        <v>14</v>
      </c>
    </row>
    <row r="72" spans="1:5" s="62" customFormat="1" ht="60.75">
      <c r="A72" s="75" t="s">
        <v>242</v>
      </c>
      <c r="B72" s="78" t="s">
        <v>23</v>
      </c>
      <c r="C72" s="79">
        <v>1639</v>
      </c>
      <c r="D72" s="79"/>
      <c r="E72" s="79">
        <f t="shared" si="0"/>
        <v>1639</v>
      </c>
    </row>
    <row r="73" spans="1:5" s="62" customFormat="1" ht="20.25">
      <c r="A73" s="81" t="s">
        <v>243</v>
      </c>
      <c r="B73" s="76" t="s">
        <v>155</v>
      </c>
      <c r="C73" s="77">
        <f>C74</f>
        <v>778615</v>
      </c>
      <c r="D73" s="77">
        <f>D74</f>
        <v>1012</v>
      </c>
      <c r="E73" s="77">
        <f t="shared" si="0"/>
        <v>779627</v>
      </c>
    </row>
    <row r="74" spans="1:5" s="62" customFormat="1" ht="20.25">
      <c r="A74" s="75" t="s">
        <v>244</v>
      </c>
      <c r="B74" s="78" t="s">
        <v>153</v>
      </c>
      <c r="C74" s="79">
        <f>C75+C76</f>
        <v>778615</v>
      </c>
      <c r="D74" s="79">
        <f>D75+D76</f>
        <v>1012</v>
      </c>
      <c r="E74" s="79">
        <f t="shared" si="0"/>
        <v>779627</v>
      </c>
    </row>
    <row r="75" spans="1:5" s="62" customFormat="1" ht="20.25">
      <c r="A75" s="75" t="s">
        <v>245</v>
      </c>
      <c r="B75" s="78" t="s">
        <v>153</v>
      </c>
      <c r="C75" s="79">
        <v>778615</v>
      </c>
      <c r="D75" s="79"/>
      <c r="E75" s="79">
        <f t="shared" si="0"/>
        <v>778615</v>
      </c>
    </row>
    <row r="76" spans="1:5" s="62" customFormat="1" ht="60.75">
      <c r="A76" s="75" t="s">
        <v>266</v>
      </c>
      <c r="B76" s="78" t="s">
        <v>267</v>
      </c>
      <c r="C76" s="79"/>
      <c r="D76" s="79">
        <v>1012</v>
      </c>
      <c r="E76" s="79">
        <f t="shared" si="0"/>
        <v>1012</v>
      </c>
    </row>
    <row r="77" spans="1:5" s="62" customFormat="1" ht="20.25">
      <c r="A77" s="81" t="s">
        <v>268</v>
      </c>
      <c r="B77" s="76" t="s">
        <v>30</v>
      </c>
      <c r="C77" s="77"/>
      <c r="D77" s="77">
        <f>D78+D82</f>
        <v>11292691</v>
      </c>
      <c r="E77" s="77">
        <f t="shared" si="0"/>
        <v>11292691</v>
      </c>
    </row>
    <row r="78" spans="1:5" s="62" customFormat="1" ht="40.5">
      <c r="A78" s="75" t="s">
        <v>269</v>
      </c>
      <c r="B78" s="78" t="s">
        <v>31</v>
      </c>
      <c r="C78" s="79"/>
      <c r="D78" s="79">
        <f>D79+D80+D81</f>
        <v>16650</v>
      </c>
      <c r="E78" s="79">
        <f t="shared" si="0"/>
        <v>16650</v>
      </c>
    </row>
    <row r="79" spans="1:5" s="62" customFormat="1" ht="40.5">
      <c r="A79" s="75" t="s">
        <v>270</v>
      </c>
      <c r="B79" s="78" t="s">
        <v>32</v>
      </c>
      <c r="C79" s="79"/>
      <c r="D79" s="79">
        <v>15410</v>
      </c>
      <c r="E79" s="79">
        <f t="shared" si="0"/>
        <v>15410</v>
      </c>
    </row>
    <row r="80" spans="1:5" s="62" customFormat="1" ht="60.75" hidden="1">
      <c r="A80" s="75" t="s">
        <v>271</v>
      </c>
      <c r="B80" s="78" t="s">
        <v>160</v>
      </c>
      <c r="C80" s="79"/>
      <c r="D80" s="79">
        <v>0</v>
      </c>
      <c r="E80" s="79">
        <f t="shared" si="0"/>
        <v>0</v>
      </c>
    </row>
    <row r="81" spans="1:5" s="62" customFormat="1" ht="40.5">
      <c r="A81" s="75" t="s">
        <v>272</v>
      </c>
      <c r="B81" s="78" t="s">
        <v>159</v>
      </c>
      <c r="C81" s="79"/>
      <c r="D81" s="79">
        <v>1240</v>
      </c>
      <c r="E81" s="79">
        <f t="shared" si="0"/>
        <v>1240</v>
      </c>
    </row>
    <row r="82" spans="1:5" s="62" customFormat="1" ht="20.25">
      <c r="A82" s="75" t="s">
        <v>273</v>
      </c>
      <c r="B82" s="78" t="s">
        <v>33</v>
      </c>
      <c r="C82" s="79"/>
      <c r="D82" s="79">
        <f>D83+D84</f>
        <v>11276041</v>
      </c>
      <c r="E82" s="79">
        <f aca="true" t="shared" si="1" ref="E82:E102">C82+D82</f>
        <v>11276041</v>
      </c>
    </row>
    <row r="83" spans="1:5" s="62" customFormat="1" ht="20.25">
      <c r="A83" s="75" t="s">
        <v>274</v>
      </c>
      <c r="B83" s="78" t="s">
        <v>34</v>
      </c>
      <c r="C83" s="79"/>
      <c r="D83" s="79">
        <v>10012092</v>
      </c>
      <c r="E83" s="79">
        <f t="shared" si="1"/>
        <v>10012092</v>
      </c>
    </row>
    <row r="84" spans="1:5" s="62" customFormat="1" ht="118.5" customHeight="1">
      <c r="A84" s="80">
        <v>25020200</v>
      </c>
      <c r="B84" s="78" t="s">
        <v>339</v>
      </c>
      <c r="C84" s="79"/>
      <c r="D84" s="79">
        <v>1263949</v>
      </c>
      <c r="E84" s="79">
        <f t="shared" si="1"/>
        <v>1263949</v>
      </c>
    </row>
    <row r="85" spans="1:5" s="62" customFormat="1" ht="20.25">
      <c r="A85" s="72" t="s">
        <v>246</v>
      </c>
      <c r="B85" s="73" t="s">
        <v>24</v>
      </c>
      <c r="C85" s="74">
        <f>C86</f>
        <v>101759088</v>
      </c>
      <c r="D85" s="74"/>
      <c r="E85" s="74">
        <f t="shared" si="1"/>
        <v>101759088</v>
      </c>
    </row>
    <row r="86" spans="1:5" s="62" customFormat="1" ht="20.25">
      <c r="A86" s="72" t="s">
        <v>247</v>
      </c>
      <c r="B86" s="73" t="s">
        <v>25</v>
      </c>
      <c r="C86" s="74">
        <f>C89+C93+C95+C87</f>
        <v>101759088</v>
      </c>
      <c r="D86" s="74"/>
      <c r="E86" s="74">
        <f t="shared" si="1"/>
        <v>101759088</v>
      </c>
    </row>
    <row r="87" spans="1:5" s="62" customFormat="1" ht="20.25">
      <c r="A87" s="83">
        <v>41020000</v>
      </c>
      <c r="B87" s="76" t="s">
        <v>352</v>
      </c>
      <c r="C87" s="77">
        <f>C88</f>
        <v>77642600</v>
      </c>
      <c r="D87" s="77"/>
      <c r="E87" s="77">
        <f t="shared" si="1"/>
        <v>77642600</v>
      </c>
    </row>
    <row r="88" spans="1:5" s="62" customFormat="1" ht="121.5">
      <c r="A88" s="80">
        <v>41021400</v>
      </c>
      <c r="B88" s="78" t="s">
        <v>351</v>
      </c>
      <c r="C88" s="79">
        <v>77642600</v>
      </c>
      <c r="D88" s="79"/>
      <c r="E88" s="79">
        <f t="shared" si="1"/>
        <v>77642600</v>
      </c>
    </row>
    <row r="89" spans="1:5" s="62" customFormat="1" ht="20.25">
      <c r="A89" s="81" t="s">
        <v>248</v>
      </c>
      <c r="B89" s="76" t="s">
        <v>156</v>
      </c>
      <c r="C89" s="77">
        <f>C91+C92+C90</f>
        <v>22496600</v>
      </c>
      <c r="D89" s="77"/>
      <c r="E89" s="77">
        <f t="shared" si="1"/>
        <v>22496600</v>
      </c>
    </row>
    <row r="90" spans="1:5" s="62" customFormat="1" ht="60.75" hidden="1">
      <c r="A90" s="83">
        <v>41032700</v>
      </c>
      <c r="B90" s="78" t="s">
        <v>333</v>
      </c>
      <c r="C90" s="79">
        <v>0</v>
      </c>
      <c r="D90" s="79"/>
      <c r="E90" s="79">
        <f t="shared" si="1"/>
        <v>0</v>
      </c>
    </row>
    <row r="91" spans="1:5" s="62" customFormat="1" ht="40.5">
      <c r="A91" s="75" t="s">
        <v>249</v>
      </c>
      <c r="B91" s="78" t="s">
        <v>157</v>
      </c>
      <c r="C91" s="79">
        <v>22496600</v>
      </c>
      <c r="D91" s="79"/>
      <c r="E91" s="79">
        <f t="shared" si="1"/>
        <v>22496600</v>
      </c>
    </row>
    <row r="92" spans="1:5" s="62" customFormat="1" ht="60.75" hidden="1">
      <c r="A92" s="80">
        <v>41034500</v>
      </c>
      <c r="B92" s="78" t="s">
        <v>322</v>
      </c>
      <c r="C92" s="79">
        <v>0</v>
      </c>
      <c r="D92" s="79"/>
      <c r="E92" s="79">
        <f t="shared" si="1"/>
        <v>0</v>
      </c>
    </row>
    <row r="93" spans="1:5" s="62" customFormat="1" ht="40.5" hidden="1">
      <c r="A93" s="81" t="s">
        <v>250</v>
      </c>
      <c r="B93" s="76" t="s">
        <v>131</v>
      </c>
      <c r="C93" s="77">
        <f>C94</f>
        <v>0</v>
      </c>
      <c r="D93" s="77"/>
      <c r="E93" s="77">
        <f t="shared" si="1"/>
        <v>0</v>
      </c>
    </row>
    <row r="94" spans="1:5" s="62" customFormat="1" ht="45" customHeight="1" hidden="1">
      <c r="A94" s="80">
        <v>41040400</v>
      </c>
      <c r="B94" s="78" t="s">
        <v>340</v>
      </c>
      <c r="C94" s="79">
        <v>0</v>
      </c>
      <c r="D94" s="79"/>
      <c r="E94" s="79">
        <f t="shared" si="1"/>
        <v>0</v>
      </c>
    </row>
    <row r="95" spans="1:5" s="62" customFormat="1" ht="40.5">
      <c r="A95" s="72" t="s">
        <v>251</v>
      </c>
      <c r="B95" s="73" t="s">
        <v>132</v>
      </c>
      <c r="C95" s="74">
        <f>SUM(C96:C100)</f>
        <v>1619888</v>
      </c>
      <c r="D95" s="74"/>
      <c r="E95" s="74">
        <f t="shared" si="1"/>
        <v>1619888</v>
      </c>
    </row>
    <row r="96" spans="1:5" s="62" customFormat="1" ht="101.25" hidden="1">
      <c r="A96" s="75" t="s">
        <v>252</v>
      </c>
      <c r="B96" s="78" t="s">
        <v>253</v>
      </c>
      <c r="C96" s="79"/>
      <c r="D96" s="79"/>
      <c r="E96" s="79">
        <f t="shared" si="1"/>
        <v>0</v>
      </c>
    </row>
    <row r="97" spans="1:5" s="62" customFormat="1" ht="60.75">
      <c r="A97" s="75" t="s">
        <v>254</v>
      </c>
      <c r="B97" s="78" t="s">
        <v>161</v>
      </c>
      <c r="C97" s="79">
        <v>1484232</v>
      </c>
      <c r="D97" s="79"/>
      <c r="E97" s="79">
        <f t="shared" si="1"/>
        <v>1484232</v>
      </c>
    </row>
    <row r="98" spans="1:5" s="62" customFormat="1" ht="69.75" customHeight="1">
      <c r="A98" s="75">
        <v>41051200</v>
      </c>
      <c r="B98" s="78" t="s">
        <v>353</v>
      </c>
      <c r="C98" s="79">
        <v>122848</v>
      </c>
      <c r="D98" s="79"/>
      <c r="E98" s="79">
        <f t="shared" si="1"/>
        <v>122848</v>
      </c>
    </row>
    <row r="99" spans="1:5" s="62" customFormat="1" ht="20.25">
      <c r="A99" s="75" t="s">
        <v>255</v>
      </c>
      <c r="B99" s="78" t="s">
        <v>100</v>
      </c>
      <c r="C99" s="79">
        <v>12808</v>
      </c>
      <c r="D99" s="79"/>
      <c r="E99" s="79">
        <f t="shared" si="1"/>
        <v>12808</v>
      </c>
    </row>
    <row r="100" spans="1:5" s="62" customFormat="1" ht="60.75" hidden="1">
      <c r="A100" s="80">
        <v>41055000</v>
      </c>
      <c r="B100" s="78" t="s">
        <v>315</v>
      </c>
      <c r="C100" s="79">
        <v>0</v>
      </c>
      <c r="D100" s="79"/>
      <c r="E100" s="79">
        <f t="shared" si="1"/>
        <v>0</v>
      </c>
    </row>
    <row r="101" spans="1:5" s="84" customFormat="1" ht="27.75" customHeight="1">
      <c r="A101" s="72" t="s">
        <v>256</v>
      </c>
      <c r="B101" s="73" t="s">
        <v>257</v>
      </c>
      <c r="C101" s="74">
        <f>C11+C58</f>
        <v>58329735</v>
      </c>
      <c r="D101" s="74">
        <f>D11+D58</f>
        <v>11925644</v>
      </c>
      <c r="E101" s="74">
        <f t="shared" si="1"/>
        <v>70255379</v>
      </c>
    </row>
    <row r="102" spans="1:5" s="84" customFormat="1" ht="21.75" customHeight="1">
      <c r="A102" s="72" t="s">
        <v>256</v>
      </c>
      <c r="B102" s="73" t="s">
        <v>258</v>
      </c>
      <c r="C102" s="74">
        <f>C101+C85</f>
        <v>160088823</v>
      </c>
      <c r="D102" s="74">
        <f>D101+D85</f>
        <v>11925644</v>
      </c>
      <c r="E102" s="74">
        <f t="shared" si="1"/>
        <v>172014467</v>
      </c>
    </row>
    <row r="103" spans="1:5" s="62" customFormat="1" ht="20.25">
      <c r="A103" s="64"/>
      <c r="B103" s="65"/>
      <c r="C103" s="66"/>
      <c r="D103" s="66"/>
      <c r="E103" s="66"/>
    </row>
    <row r="104" spans="1:5" s="62" customFormat="1" ht="20.25">
      <c r="A104" s="64"/>
      <c r="B104" s="65"/>
      <c r="C104" s="66"/>
      <c r="D104" s="66"/>
      <c r="E104" s="66"/>
    </row>
    <row r="105" spans="1:5" s="62" customFormat="1" ht="20.25">
      <c r="A105" s="64"/>
      <c r="B105" s="65"/>
      <c r="C105" s="66"/>
      <c r="D105" s="66"/>
      <c r="E105" s="66"/>
    </row>
    <row r="106" spans="1:5" s="62" customFormat="1" ht="20.25">
      <c r="A106" s="64"/>
      <c r="B106" s="65"/>
      <c r="C106" s="66"/>
      <c r="D106" s="66"/>
      <c r="E106" s="66"/>
    </row>
    <row r="107" spans="1:5" s="62" customFormat="1" ht="20.25">
      <c r="A107" s="64"/>
      <c r="B107" s="65"/>
      <c r="C107" s="66"/>
      <c r="D107" s="66"/>
      <c r="E107" s="66"/>
    </row>
    <row r="108" spans="1:5" s="62" customFormat="1" ht="20.25">
      <c r="A108" s="64"/>
      <c r="B108" s="65"/>
      <c r="C108" s="66"/>
      <c r="D108" s="66"/>
      <c r="E108" s="66"/>
    </row>
    <row r="109" spans="1:6" s="62" customFormat="1" ht="20.25">
      <c r="A109" s="64"/>
      <c r="B109" s="85" t="s">
        <v>324</v>
      </c>
      <c r="C109" s="86"/>
      <c r="D109" s="86" t="s">
        <v>325</v>
      </c>
      <c r="E109" s="66"/>
      <c r="F109" s="85"/>
    </row>
  </sheetData>
  <sheetProtection/>
  <mergeCells count="7">
    <mergeCell ref="B5:E5"/>
    <mergeCell ref="B6:E6"/>
    <mergeCell ref="A8:A9"/>
    <mergeCell ref="B8:B9"/>
    <mergeCell ref="C8:E8"/>
    <mergeCell ref="C2:E2"/>
    <mergeCell ref="C3:D3"/>
  </mergeCells>
  <conditionalFormatting sqref="A11:B52 A58:B75 A85:B102">
    <cfRule type="expression" priority="15" dxfId="7" stopIfTrue="1">
      <formula>'додаток 1'!#REF!=1</formula>
    </cfRule>
  </conditionalFormatting>
  <conditionalFormatting sqref="A53:A57">
    <cfRule type="expression" priority="13" dxfId="7" stopIfTrue="1">
      <formula>'додаток 1'!#REF!=1</formula>
    </cfRule>
  </conditionalFormatting>
  <conditionalFormatting sqref="B53:B57">
    <cfRule type="expression" priority="14" dxfId="7" stopIfTrue="1">
      <formula>'додаток 1'!#REF!=1</formula>
    </cfRule>
  </conditionalFormatting>
  <conditionalFormatting sqref="A76">
    <cfRule type="expression" priority="7" dxfId="7" stopIfTrue="1">
      <formula>'додаток 1'!#REF!=1</formula>
    </cfRule>
  </conditionalFormatting>
  <conditionalFormatting sqref="B76">
    <cfRule type="expression" priority="8" dxfId="7" stopIfTrue="1">
      <formula>'додаток 1'!#REF!=1</formula>
    </cfRule>
  </conditionalFormatting>
  <conditionalFormatting sqref="A77:A84">
    <cfRule type="expression" priority="1" dxfId="7" stopIfTrue="1">
      <formula>'додаток 1'!#REF!=1</formula>
    </cfRule>
  </conditionalFormatting>
  <conditionalFormatting sqref="B77:B84">
    <cfRule type="expression" priority="2" dxfId="7" stopIfTrue="1">
      <formula>'додаток 1'!#REF!=1</formula>
    </cfRule>
  </conditionalFormatting>
  <printOptions horizontalCentered="1"/>
  <pageMargins left="0.984251968503937" right="0.1968503937007874" top="0.5905511811023623" bottom="0.3937007874015748" header="0.1968503937007874" footer="0.5118110236220472"/>
  <pageSetup fitToHeight="3" horizontalDpi="600" verticalDpi="600" orientation="portrait" paperSize="9" scale="55"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77"/>
  <sheetViews>
    <sheetView view="pageBreakPreview" zoomScale="160" zoomScaleNormal="130" zoomScaleSheetLayoutView="160" zoomScalePageLayoutView="0" workbookViewId="0" topLeftCell="A1">
      <selection activeCell="B8" sqref="B8:B9"/>
    </sheetView>
  </sheetViews>
  <sheetFormatPr defaultColWidth="9.00390625" defaultRowHeight="12.75"/>
  <cols>
    <col min="1" max="1" width="9.125" style="9" customWidth="1"/>
    <col min="2" max="2" width="54.75390625" style="9" customWidth="1"/>
    <col min="3" max="3" width="18.375" style="9" customWidth="1"/>
    <col min="4" max="4" width="16.75390625" style="9" customWidth="1"/>
    <col min="5" max="5" width="23.00390625" style="9" customWidth="1"/>
    <col min="6" max="6" width="24.25390625" style="9" customWidth="1"/>
    <col min="7" max="7" width="9.125" style="9" customWidth="1"/>
    <col min="8" max="8" width="21.00390625" style="9" customWidth="1"/>
    <col min="9" max="9" width="9.125" style="9" customWidth="1"/>
    <col min="10" max="10" width="9.25390625" style="9" bestFit="1" customWidth="1"/>
    <col min="11" max="16384" width="9.125" style="9" customWidth="1"/>
  </cols>
  <sheetData>
    <row r="1" spans="3:5" ht="13.5" customHeight="1">
      <c r="C1" s="24" t="s">
        <v>289</v>
      </c>
      <c r="D1" s="24"/>
      <c r="E1" s="24"/>
    </row>
    <row r="2" spans="3:5" ht="18" customHeight="1">
      <c r="C2" s="100" t="s">
        <v>288</v>
      </c>
      <c r="D2" s="100"/>
      <c r="E2" s="100"/>
    </row>
    <row r="3" spans="3:5" ht="12.75" customHeight="1">
      <c r="C3" s="100" t="s">
        <v>363</v>
      </c>
      <c r="D3" s="100"/>
      <c r="E3" s="100"/>
    </row>
    <row r="4" spans="3:5" ht="12.75">
      <c r="C4" s="10"/>
      <c r="D4" s="10"/>
      <c r="E4" s="10"/>
    </row>
    <row r="5" spans="1:5" ht="12.75">
      <c r="A5" s="99" t="s">
        <v>354</v>
      </c>
      <c r="B5" s="99"/>
      <c r="C5" s="99"/>
      <c r="D5" s="99"/>
      <c r="E5" s="99"/>
    </row>
    <row r="6" spans="1:5" ht="27" customHeight="1">
      <c r="A6" s="99"/>
      <c r="B6" s="99"/>
      <c r="C6" s="99"/>
      <c r="D6" s="99"/>
      <c r="E6" s="99"/>
    </row>
    <row r="7" spans="1:5" ht="18.75">
      <c r="A7" s="11"/>
      <c r="B7" s="11"/>
      <c r="C7" s="11"/>
      <c r="D7" s="11"/>
      <c r="E7" s="9" t="s">
        <v>196</v>
      </c>
    </row>
    <row r="8" spans="1:5" ht="15.75">
      <c r="A8" s="97" t="s">
        <v>38</v>
      </c>
      <c r="B8" s="95" t="s">
        <v>39</v>
      </c>
      <c r="C8" s="96" t="s">
        <v>355</v>
      </c>
      <c r="D8" s="96"/>
      <c r="E8" s="96"/>
    </row>
    <row r="9" spans="1:5" ht="31.5">
      <c r="A9" s="98"/>
      <c r="B9" s="95"/>
      <c r="C9" s="12" t="s">
        <v>35</v>
      </c>
      <c r="D9" s="12" t="s">
        <v>36</v>
      </c>
      <c r="E9" s="12" t="s">
        <v>37</v>
      </c>
    </row>
    <row r="10" spans="1:5" ht="15.75">
      <c r="A10" s="40">
        <v>1</v>
      </c>
      <c r="B10" s="40">
        <v>2</v>
      </c>
      <c r="C10" s="40">
        <v>3</v>
      </c>
      <c r="D10" s="40">
        <v>4</v>
      </c>
      <c r="E10" s="40">
        <v>5</v>
      </c>
    </row>
    <row r="11" spans="1:5" ht="24" customHeight="1">
      <c r="A11" s="26" t="s">
        <v>60</v>
      </c>
      <c r="B11" s="27" t="s">
        <v>61</v>
      </c>
      <c r="C11" s="28">
        <f>SUM(C12:C13)</f>
        <v>20967927</v>
      </c>
      <c r="D11" s="28">
        <f>SUM(D12:D13)</f>
        <v>1825935</v>
      </c>
      <c r="E11" s="28">
        <f>SUM(E12:E13)</f>
        <v>22793862</v>
      </c>
    </row>
    <row r="12" spans="1:5" ht="93.75">
      <c r="A12" s="32" t="s">
        <v>62</v>
      </c>
      <c r="B12" s="33" t="s">
        <v>40</v>
      </c>
      <c r="C12" s="34">
        <v>16663454</v>
      </c>
      <c r="D12" s="34">
        <v>1733237</v>
      </c>
      <c r="E12" s="34">
        <f aca="true" t="shared" si="0" ref="E12:E73">D12+C12</f>
        <v>18396691</v>
      </c>
    </row>
    <row r="13" spans="1:5" ht="60" customHeight="1">
      <c r="A13" s="32" t="s">
        <v>63</v>
      </c>
      <c r="B13" s="33" t="s">
        <v>64</v>
      </c>
      <c r="C13" s="34">
        <v>4304473</v>
      </c>
      <c r="D13" s="34">
        <v>92698</v>
      </c>
      <c r="E13" s="34">
        <f t="shared" si="0"/>
        <v>4397171</v>
      </c>
    </row>
    <row r="14" spans="1:8" ht="24" customHeight="1">
      <c r="A14" s="26" t="s">
        <v>65</v>
      </c>
      <c r="B14" s="27" t="s">
        <v>66</v>
      </c>
      <c r="C14" s="28">
        <f>SUM(C15:C25)</f>
        <v>51733662</v>
      </c>
      <c r="D14" s="28">
        <f>SUM(D15:D24)</f>
        <v>3706965</v>
      </c>
      <c r="E14" s="28">
        <f>SUM(E15:E25)</f>
        <v>55440627</v>
      </c>
      <c r="H14" s="39">
        <f>SUM(C15:C24)</f>
        <v>51668199</v>
      </c>
    </row>
    <row r="15" spans="1:5" ht="30" customHeight="1">
      <c r="A15" s="32" t="s">
        <v>41</v>
      </c>
      <c r="B15" s="33" t="s">
        <v>67</v>
      </c>
      <c r="C15" s="34">
        <v>10261736</v>
      </c>
      <c r="D15" s="34">
        <v>144182</v>
      </c>
      <c r="E15" s="34">
        <f t="shared" si="0"/>
        <v>10405918</v>
      </c>
    </row>
    <row r="16" spans="1:5" ht="53.25" customHeight="1">
      <c r="A16" s="32">
        <v>1021</v>
      </c>
      <c r="B16" s="33" t="s">
        <v>342</v>
      </c>
      <c r="C16" s="34">
        <v>12283453</v>
      </c>
      <c r="D16" s="34">
        <v>3547469</v>
      </c>
      <c r="E16" s="34">
        <f t="shared" si="0"/>
        <v>15830922</v>
      </c>
    </row>
    <row r="17" spans="1:5" ht="53.25" customHeight="1">
      <c r="A17" s="32">
        <v>1031</v>
      </c>
      <c r="B17" s="33" t="s">
        <v>343</v>
      </c>
      <c r="C17" s="34">
        <v>22457502</v>
      </c>
      <c r="D17" s="35"/>
      <c r="E17" s="34">
        <f t="shared" si="0"/>
        <v>22457502</v>
      </c>
    </row>
    <row r="18" spans="1:6" ht="186.75" customHeight="1" hidden="1">
      <c r="A18" s="32">
        <v>1061</v>
      </c>
      <c r="B18" s="58" t="s">
        <v>344</v>
      </c>
      <c r="C18" s="34">
        <v>0</v>
      </c>
      <c r="D18" s="55">
        <v>0</v>
      </c>
      <c r="E18" s="34">
        <f t="shared" si="0"/>
        <v>0</v>
      </c>
      <c r="F18" s="57"/>
    </row>
    <row r="19" spans="1:5" ht="61.5" customHeight="1">
      <c r="A19" s="32" t="s">
        <v>291</v>
      </c>
      <c r="B19" s="33" t="s">
        <v>172</v>
      </c>
      <c r="C19" s="34">
        <v>904095</v>
      </c>
      <c r="D19" s="35">
        <v>15200</v>
      </c>
      <c r="E19" s="34">
        <f t="shared" si="0"/>
        <v>919295</v>
      </c>
    </row>
    <row r="20" spans="1:5" ht="61.5" customHeight="1">
      <c r="A20" s="32" t="s">
        <v>292</v>
      </c>
      <c r="B20" s="33" t="s">
        <v>173</v>
      </c>
      <c r="C20" s="34">
        <v>879372</v>
      </c>
      <c r="D20" s="55">
        <v>0</v>
      </c>
      <c r="E20" s="34">
        <f t="shared" si="0"/>
        <v>879372</v>
      </c>
    </row>
    <row r="21" spans="1:10" ht="61.5" customHeight="1">
      <c r="A21" s="32" t="s">
        <v>293</v>
      </c>
      <c r="B21" s="33" t="s">
        <v>68</v>
      </c>
      <c r="C21" s="34">
        <v>3323769</v>
      </c>
      <c r="D21" s="35"/>
      <c r="E21" s="34">
        <f t="shared" si="0"/>
        <v>3323769</v>
      </c>
      <c r="H21" s="39">
        <f>E21+E22</f>
        <v>3340068</v>
      </c>
      <c r="J21" s="39">
        <f>H21+C23+C24</f>
        <v>4882041</v>
      </c>
    </row>
    <row r="22" spans="1:5" ht="61.5" customHeight="1">
      <c r="A22" s="32" t="s">
        <v>294</v>
      </c>
      <c r="B22" s="33" t="s">
        <v>69</v>
      </c>
      <c r="C22" s="34">
        <v>16299</v>
      </c>
      <c r="D22" s="35"/>
      <c r="E22" s="34">
        <f t="shared" si="0"/>
        <v>16299</v>
      </c>
    </row>
    <row r="23" spans="1:8" ht="61.5" customHeight="1">
      <c r="A23" s="32" t="s">
        <v>295</v>
      </c>
      <c r="B23" s="33" t="s">
        <v>296</v>
      </c>
      <c r="C23" s="34">
        <v>57741</v>
      </c>
      <c r="D23" s="35">
        <v>114</v>
      </c>
      <c r="E23" s="34">
        <f t="shared" si="0"/>
        <v>57855</v>
      </c>
      <c r="H23" s="39"/>
    </row>
    <row r="24" spans="1:5" ht="61.5" customHeight="1">
      <c r="A24" s="32" t="s">
        <v>297</v>
      </c>
      <c r="B24" s="33" t="s">
        <v>298</v>
      </c>
      <c r="C24" s="34">
        <v>1484232</v>
      </c>
      <c r="D24" s="35">
        <v>0</v>
      </c>
      <c r="E24" s="34">
        <f t="shared" si="0"/>
        <v>1484232</v>
      </c>
    </row>
    <row r="25" spans="1:5" ht="69.75" customHeight="1">
      <c r="A25" s="32">
        <v>1200</v>
      </c>
      <c r="B25" s="33" t="s">
        <v>356</v>
      </c>
      <c r="C25" s="34">
        <v>65463</v>
      </c>
      <c r="D25" s="35"/>
      <c r="E25" s="34">
        <f t="shared" si="0"/>
        <v>65463</v>
      </c>
    </row>
    <row r="26" spans="1:5" ht="27" customHeight="1">
      <c r="A26" s="26" t="s">
        <v>101</v>
      </c>
      <c r="B26" s="27" t="s">
        <v>174</v>
      </c>
      <c r="C26" s="28">
        <f>SUM(C27:C28)</f>
        <v>4723405</v>
      </c>
      <c r="D26" s="28">
        <f>SUM(D27:D28)</f>
        <v>0</v>
      </c>
      <c r="E26" s="28">
        <f>SUM(E27:E28)</f>
        <v>4723405</v>
      </c>
    </row>
    <row r="27" spans="1:5" ht="61.5" customHeight="1">
      <c r="A27" s="32" t="s">
        <v>104</v>
      </c>
      <c r="B27" s="33" t="s">
        <v>133</v>
      </c>
      <c r="C27" s="34">
        <v>334319</v>
      </c>
      <c r="D27" s="35"/>
      <c r="E27" s="34">
        <f t="shared" si="0"/>
        <v>334319</v>
      </c>
    </row>
    <row r="28" spans="1:5" ht="37.5">
      <c r="A28" s="32" t="s">
        <v>175</v>
      </c>
      <c r="B28" s="33" t="s">
        <v>176</v>
      </c>
      <c r="C28" s="34">
        <v>4389086</v>
      </c>
      <c r="D28" s="35">
        <v>0</v>
      </c>
      <c r="E28" s="34">
        <f t="shared" si="0"/>
        <v>4389086</v>
      </c>
    </row>
    <row r="29" spans="1:5" ht="35.25" customHeight="1">
      <c r="A29" s="26" t="s">
        <v>70</v>
      </c>
      <c r="B29" s="27" t="s">
        <v>71</v>
      </c>
      <c r="C29" s="28">
        <f>SUM(C30:C36)</f>
        <v>2275286</v>
      </c>
      <c r="D29" s="28">
        <f>SUM(D30:D36)</f>
        <v>0</v>
      </c>
      <c r="E29" s="28">
        <f>SUM(E30:E36)</f>
        <v>2275286</v>
      </c>
    </row>
    <row r="30" spans="1:5" ht="61.5" customHeight="1" hidden="1">
      <c r="A30" s="32" t="s">
        <v>299</v>
      </c>
      <c r="B30" s="33" t="s">
        <v>300</v>
      </c>
      <c r="C30" s="34"/>
      <c r="D30" s="35"/>
      <c r="E30" s="34">
        <f t="shared" si="0"/>
        <v>0</v>
      </c>
    </row>
    <row r="31" spans="1:5" ht="61.5" customHeight="1" hidden="1">
      <c r="A31" s="32" t="s">
        <v>301</v>
      </c>
      <c r="B31" s="33" t="s">
        <v>302</v>
      </c>
      <c r="C31" s="34">
        <v>0</v>
      </c>
      <c r="D31" s="35"/>
      <c r="E31" s="34">
        <f t="shared" si="0"/>
        <v>0</v>
      </c>
    </row>
    <row r="32" spans="1:5" ht="30" customHeight="1" hidden="1">
      <c r="A32" s="32" t="s">
        <v>177</v>
      </c>
      <c r="B32" s="33" t="s">
        <v>178</v>
      </c>
      <c r="C32" s="34">
        <v>0</v>
      </c>
      <c r="D32" s="34"/>
      <c r="E32" s="34">
        <f t="shared" si="0"/>
        <v>0</v>
      </c>
    </row>
    <row r="33" spans="1:5" ht="85.5" customHeight="1">
      <c r="A33" s="32" t="s">
        <v>303</v>
      </c>
      <c r="B33" s="33" t="s">
        <v>304</v>
      </c>
      <c r="C33" s="34">
        <v>2281</v>
      </c>
      <c r="D33" s="34"/>
      <c r="E33" s="34">
        <f t="shared" si="0"/>
        <v>2281</v>
      </c>
    </row>
    <row r="34" spans="1:5" ht="45.75" customHeight="1">
      <c r="A34" s="32" t="s">
        <v>72</v>
      </c>
      <c r="B34" s="33" t="s">
        <v>73</v>
      </c>
      <c r="C34" s="34">
        <v>878309</v>
      </c>
      <c r="D34" s="34"/>
      <c r="E34" s="34">
        <f t="shared" si="0"/>
        <v>878309</v>
      </c>
    </row>
    <row r="35" spans="1:5" ht="63.75" customHeight="1" hidden="1">
      <c r="A35" s="32" t="s">
        <v>305</v>
      </c>
      <c r="B35" s="33" t="s">
        <v>306</v>
      </c>
      <c r="C35" s="34">
        <v>0</v>
      </c>
      <c r="D35" s="34"/>
      <c r="E35" s="34">
        <f t="shared" si="0"/>
        <v>0</v>
      </c>
    </row>
    <row r="36" spans="1:5" ht="37.5">
      <c r="A36" s="32" t="s">
        <v>74</v>
      </c>
      <c r="B36" s="33" t="s">
        <v>75</v>
      </c>
      <c r="C36" s="34">
        <v>1394696</v>
      </c>
      <c r="D36" s="34"/>
      <c r="E36" s="34">
        <f t="shared" si="0"/>
        <v>1394696</v>
      </c>
    </row>
    <row r="37" spans="1:5" ht="25.5" customHeight="1">
      <c r="A37" s="26" t="s">
        <v>76</v>
      </c>
      <c r="B37" s="27" t="s">
        <v>77</v>
      </c>
      <c r="C37" s="28">
        <f>SUM(C38:C40)</f>
        <v>3182102</v>
      </c>
      <c r="D37" s="28">
        <f>SUM(D38:D40)</f>
        <v>123547</v>
      </c>
      <c r="E37" s="28">
        <f>SUM(E38:E40)</f>
        <v>3305649</v>
      </c>
    </row>
    <row r="38" spans="1:5" ht="18.75">
      <c r="A38" s="32" t="s">
        <v>307</v>
      </c>
      <c r="B38" s="33" t="s">
        <v>308</v>
      </c>
      <c r="C38" s="34">
        <v>1314604</v>
      </c>
      <c r="D38" s="34">
        <v>123547</v>
      </c>
      <c r="E38" s="34">
        <f t="shared" si="0"/>
        <v>1438151</v>
      </c>
    </row>
    <row r="39" spans="1:5" ht="68.25" customHeight="1">
      <c r="A39" s="32" t="s">
        <v>78</v>
      </c>
      <c r="B39" s="33" t="s">
        <v>79</v>
      </c>
      <c r="C39" s="34">
        <v>1694548</v>
      </c>
      <c r="D39" s="34">
        <v>0</v>
      </c>
      <c r="E39" s="34">
        <f t="shared" si="0"/>
        <v>1694548</v>
      </c>
    </row>
    <row r="40" spans="1:5" ht="27" customHeight="1">
      <c r="A40" s="32" t="s">
        <v>80</v>
      </c>
      <c r="B40" s="33" t="s">
        <v>81</v>
      </c>
      <c r="C40" s="34">
        <v>172950</v>
      </c>
      <c r="D40" s="34"/>
      <c r="E40" s="34">
        <f t="shared" si="0"/>
        <v>172950</v>
      </c>
    </row>
    <row r="41" spans="1:5" ht="25.5" customHeight="1" hidden="1">
      <c r="A41" s="26" t="s">
        <v>309</v>
      </c>
      <c r="B41" s="27" t="s">
        <v>310</v>
      </c>
      <c r="C41" s="28">
        <f>SUM(C42:C43)</f>
        <v>0</v>
      </c>
      <c r="D41" s="28">
        <f>SUM(D42:D43)</f>
        <v>0</v>
      </c>
      <c r="E41" s="28">
        <f>SUM(E42:E43)</f>
        <v>0</v>
      </c>
    </row>
    <row r="42" spans="1:5" ht="96" customHeight="1" hidden="1">
      <c r="A42" s="32" t="s">
        <v>311</v>
      </c>
      <c r="B42" s="33" t="s">
        <v>312</v>
      </c>
      <c r="C42" s="34">
        <v>0</v>
      </c>
      <c r="D42" s="34"/>
      <c r="E42" s="34">
        <f t="shared" si="0"/>
        <v>0</v>
      </c>
    </row>
    <row r="43" spans="1:5" ht="63.75" customHeight="1" hidden="1">
      <c r="A43" s="32" t="s">
        <v>313</v>
      </c>
      <c r="B43" s="33" t="s">
        <v>314</v>
      </c>
      <c r="C43" s="34">
        <v>0</v>
      </c>
      <c r="D43" s="34"/>
      <c r="E43" s="34">
        <f t="shared" si="0"/>
        <v>0</v>
      </c>
    </row>
    <row r="44" spans="1:5" s="13" customFormat="1" ht="32.25" customHeight="1">
      <c r="A44" s="26" t="s">
        <v>82</v>
      </c>
      <c r="B44" s="27" t="s">
        <v>83</v>
      </c>
      <c r="C44" s="28">
        <f>SUM(C45:C48)</f>
        <v>15206611</v>
      </c>
      <c r="D44" s="28">
        <f>SUM(D45:D48)</f>
        <v>7028234</v>
      </c>
      <c r="E44" s="28">
        <f>SUM(E45:E48)</f>
        <v>22234845</v>
      </c>
    </row>
    <row r="45" spans="1:5" ht="37.5">
      <c r="A45" s="32" t="s">
        <v>84</v>
      </c>
      <c r="B45" s="33" t="s">
        <v>85</v>
      </c>
      <c r="C45" s="34">
        <v>2399679</v>
      </c>
      <c r="D45" s="34">
        <v>1373271</v>
      </c>
      <c r="E45" s="34">
        <f t="shared" si="0"/>
        <v>3772950</v>
      </c>
    </row>
    <row r="46" spans="1:5" ht="82.5" customHeight="1">
      <c r="A46" s="32" t="s">
        <v>179</v>
      </c>
      <c r="B46" s="33" t="s">
        <v>134</v>
      </c>
      <c r="C46" s="34">
        <v>7261387</v>
      </c>
      <c r="D46" s="34">
        <v>579600</v>
      </c>
      <c r="E46" s="34">
        <f t="shared" si="0"/>
        <v>7840987</v>
      </c>
    </row>
    <row r="47" spans="1:5" ht="18.75">
      <c r="A47" s="32" t="s">
        <v>86</v>
      </c>
      <c r="B47" s="33" t="s">
        <v>87</v>
      </c>
      <c r="C47" s="34">
        <v>4759128</v>
      </c>
      <c r="D47" s="34">
        <v>5075363</v>
      </c>
      <c r="E47" s="34">
        <f t="shared" si="0"/>
        <v>9834491</v>
      </c>
    </row>
    <row r="48" spans="1:5" ht="162" customHeight="1">
      <c r="A48" s="32">
        <v>6071</v>
      </c>
      <c r="B48" s="33" t="s">
        <v>357</v>
      </c>
      <c r="C48" s="34">
        <v>786417</v>
      </c>
      <c r="D48" s="34">
        <v>0</v>
      </c>
      <c r="E48" s="34">
        <f t="shared" si="0"/>
        <v>786417</v>
      </c>
    </row>
    <row r="49" spans="1:5" ht="27.75" customHeight="1">
      <c r="A49" s="26">
        <v>7000</v>
      </c>
      <c r="B49" s="27" t="s">
        <v>88</v>
      </c>
      <c r="C49" s="28">
        <f>C50+C51+C62</f>
        <v>1124144</v>
      </c>
      <c r="D49" s="28">
        <f>D50+D51</f>
        <v>847510</v>
      </c>
      <c r="E49" s="28">
        <f>E50+E51+E62</f>
        <v>1971654</v>
      </c>
    </row>
    <row r="50" spans="1:5" ht="27.75" customHeight="1">
      <c r="A50" s="46" t="s">
        <v>180</v>
      </c>
      <c r="B50" s="47" t="s">
        <v>181</v>
      </c>
      <c r="C50" s="34">
        <v>399968</v>
      </c>
      <c r="D50" s="34">
        <v>49910</v>
      </c>
      <c r="E50" s="34">
        <f t="shared" si="0"/>
        <v>449878</v>
      </c>
    </row>
    <row r="51" spans="1:5" ht="21.75" customHeight="1">
      <c r="A51" s="26" t="s">
        <v>275</v>
      </c>
      <c r="B51" s="27" t="s">
        <v>276</v>
      </c>
      <c r="C51" s="28">
        <f>C53+C60</f>
        <v>715922</v>
      </c>
      <c r="D51" s="28">
        <f>D53+D60+D58+D52+D59+D61</f>
        <v>797600</v>
      </c>
      <c r="E51" s="28">
        <f>E53+E60+E58+E52+E59+E61</f>
        <v>1513522</v>
      </c>
    </row>
    <row r="52" spans="1:5" ht="40.5" customHeight="1">
      <c r="A52" s="26">
        <v>7310</v>
      </c>
      <c r="B52" s="27" t="s">
        <v>335</v>
      </c>
      <c r="C52" s="28"/>
      <c r="D52" s="28">
        <v>0</v>
      </c>
      <c r="E52" s="34">
        <f t="shared" si="0"/>
        <v>0</v>
      </c>
    </row>
    <row r="53" spans="1:5" ht="25.5" customHeight="1">
      <c r="A53" s="32">
        <v>7321</v>
      </c>
      <c r="B53" s="33" t="s">
        <v>279</v>
      </c>
      <c r="C53" s="34"/>
      <c r="D53" s="34">
        <v>0</v>
      </c>
      <c r="E53" s="34">
        <f t="shared" si="0"/>
        <v>0</v>
      </c>
    </row>
    <row r="54" spans="1:5" ht="31.5" customHeight="1" hidden="1">
      <c r="A54" s="32">
        <v>7324</v>
      </c>
      <c r="B54" s="33" t="s">
        <v>280</v>
      </c>
      <c r="C54" s="34"/>
      <c r="D54" s="34"/>
      <c r="E54" s="34">
        <f t="shared" si="0"/>
        <v>0</v>
      </c>
    </row>
    <row r="55" spans="1:5" ht="45" customHeight="1" hidden="1">
      <c r="A55" s="32" t="s">
        <v>277</v>
      </c>
      <c r="B55" s="33" t="s">
        <v>89</v>
      </c>
      <c r="C55" s="34"/>
      <c r="D55" s="34"/>
      <c r="E55" s="34">
        <f t="shared" si="0"/>
        <v>0</v>
      </c>
    </row>
    <row r="56" spans="1:5" ht="37.5" hidden="1">
      <c r="A56" s="26">
        <v>7400</v>
      </c>
      <c r="B56" s="27" t="s">
        <v>281</v>
      </c>
      <c r="C56" s="28">
        <f>C57</f>
        <v>0</v>
      </c>
      <c r="D56" s="28">
        <f>D57</f>
        <v>0</v>
      </c>
      <c r="E56" s="34">
        <f t="shared" si="0"/>
        <v>0</v>
      </c>
    </row>
    <row r="57" spans="1:5" ht="61.5" customHeight="1" hidden="1">
      <c r="A57" s="32">
        <v>7461</v>
      </c>
      <c r="B57" s="33" t="s">
        <v>282</v>
      </c>
      <c r="C57" s="34"/>
      <c r="D57" s="34"/>
      <c r="E57" s="34">
        <f t="shared" si="0"/>
        <v>0</v>
      </c>
    </row>
    <row r="58" spans="1:5" ht="37.5">
      <c r="A58" s="32">
        <v>7350</v>
      </c>
      <c r="B58" s="33" t="s">
        <v>334</v>
      </c>
      <c r="C58" s="34"/>
      <c r="D58" s="34">
        <v>0</v>
      </c>
      <c r="E58" s="34">
        <f t="shared" si="0"/>
        <v>0</v>
      </c>
    </row>
    <row r="59" spans="1:5" ht="56.25" hidden="1">
      <c r="A59" s="32">
        <v>7363</v>
      </c>
      <c r="B59" s="33" t="s">
        <v>336</v>
      </c>
      <c r="C59" s="34"/>
      <c r="D59" s="34">
        <v>0</v>
      </c>
      <c r="E59" s="34">
        <f t="shared" si="0"/>
        <v>0</v>
      </c>
    </row>
    <row r="60" spans="1:5" ht="37.5">
      <c r="A60" s="48" t="s">
        <v>277</v>
      </c>
      <c r="B60" s="49" t="s">
        <v>89</v>
      </c>
      <c r="C60" s="50">
        <v>715922</v>
      </c>
      <c r="D60" s="50">
        <v>443840</v>
      </c>
      <c r="E60" s="50">
        <f t="shared" si="0"/>
        <v>1159762</v>
      </c>
    </row>
    <row r="61" spans="1:5" ht="37.5">
      <c r="A61" s="48">
        <v>7390</v>
      </c>
      <c r="B61" s="49" t="s">
        <v>360</v>
      </c>
      <c r="C61" s="50"/>
      <c r="D61" s="50">
        <v>353760</v>
      </c>
      <c r="E61" s="50">
        <f t="shared" si="0"/>
        <v>353760</v>
      </c>
    </row>
    <row r="62" spans="1:5" ht="37.5">
      <c r="A62" s="51">
        <v>7600</v>
      </c>
      <c r="B62" s="52" t="s">
        <v>359</v>
      </c>
      <c r="C62" s="53">
        <f>C63</f>
        <v>8254</v>
      </c>
      <c r="D62" s="53">
        <f>D63</f>
        <v>0</v>
      </c>
      <c r="E62" s="53">
        <f t="shared" si="0"/>
        <v>8254</v>
      </c>
    </row>
    <row r="63" spans="1:5" ht="37.5">
      <c r="A63" s="48">
        <v>7680</v>
      </c>
      <c r="B63" s="49" t="s">
        <v>358</v>
      </c>
      <c r="C63" s="50">
        <v>8254</v>
      </c>
      <c r="D63" s="50"/>
      <c r="E63" s="50">
        <f t="shared" si="0"/>
        <v>8254</v>
      </c>
    </row>
    <row r="64" spans="1:5" ht="26.25" customHeight="1">
      <c r="A64" s="51" t="s">
        <v>90</v>
      </c>
      <c r="B64" s="52" t="s">
        <v>91</v>
      </c>
      <c r="C64" s="53">
        <f>SUM(C65:C68)</f>
        <v>6338474</v>
      </c>
      <c r="D64" s="53">
        <f>SUM(D65:D67)</f>
        <v>326193</v>
      </c>
      <c r="E64" s="53">
        <f>SUM(E65:E68)</f>
        <v>6664667</v>
      </c>
    </row>
    <row r="65" spans="1:5" ht="56.25">
      <c r="A65" s="48" t="s">
        <v>92</v>
      </c>
      <c r="B65" s="49" t="s">
        <v>93</v>
      </c>
      <c r="C65" s="50">
        <v>164750</v>
      </c>
      <c r="D65" s="50"/>
      <c r="E65" s="50">
        <f t="shared" si="0"/>
        <v>164750</v>
      </c>
    </row>
    <row r="66" spans="1:5" ht="37.5">
      <c r="A66" s="48" t="s">
        <v>278</v>
      </c>
      <c r="B66" s="49" t="s">
        <v>94</v>
      </c>
      <c r="C66" s="50">
        <v>6173724</v>
      </c>
      <c r="D66" s="50">
        <v>326193</v>
      </c>
      <c r="E66" s="50">
        <f t="shared" si="0"/>
        <v>6499917</v>
      </c>
    </row>
    <row r="67" spans="1:5" ht="61.5" customHeight="1">
      <c r="A67" s="48" t="s">
        <v>316</v>
      </c>
      <c r="B67" s="49" t="s">
        <v>317</v>
      </c>
      <c r="C67" s="50"/>
      <c r="D67" s="50">
        <v>0</v>
      </c>
      <c r="E67" s="50">
        <f t="shared" si="0"/>
        <v>0</v>
      </c>
    </row>
    <row r="68" spans="1:5" ht="94.5" customHeight="1">
      <c r="A68" s="48">
        <v>8755</v>
      </c>
      <c r="B68" s="49" t="s">
        <v>341</v>
      </c>
      <c r="C68" s="50">
        <v>0</v>
      </c>
      <c r="D68" s="50"/>
      <c r="E68" s="50">
        <f t="shared" si="0"/>
        <v>0</v>
      </c>
    </row>
    <row r="69" spans="1:5" ht="25.5" customHeight="1">
      <c r="A69" s="51" t="s">
        <v>95</v>
      </c>
      <c r="B69" s="52" t="s">
        <v>96</v>
      </c>
      <c r="C69" s="53">
        <f>SUM(C70:C73)</f>
        <v>11115280</v>
      </c>
      <c r="D69" s="53">
        <f>SUM(D70:D73)</f>
        <v>0</v>
      </c>
      <c r="E69" s="53">
        <f>SUM(E70:E73)</f>
        <v>11115280</v>
      </c>
    </row>
    <row r="70" spans="1:5" ht="18.75" hidden="1">
      <c r="A70" s="48" t="s">
        <v>97</v>
      </c>
      <c r="B70" s="49" t="s">
        <v>98</v>
      </c>
      <c r="C70" s="50">
        <v>0</v>
      </c>
      <c r="D70" s="50"/>
      <c r="E70" s="50">
        <f t="shared" si="0"/>
        <v>0</v>
      </c>
    </row>
    <row r="71" spans="1:5" ht="56.25" hidden="1">
      <c r="A71" s="48">
        <v>9320</v>
      </c>
      <c r="B71" s="49" t="s">
        <v>345</v>
      </c>
      <c r="C71" s="50">
        <v>0</v>
      </c>
      <c r="D71" s="50"/>
      <c r="E71" s="50">
        <f t="shared" si="0"/>
        <v>0</v>
      </c>
    </row>
    <row r="72" spans="1:5" ht="18.75">
      <c r="A72" s="48" t="s">
        <v>99</v>
      </c>
      <c r="B72" s="49" t="s">
        <v>100</v>
      </c>
      <c r="C72" s="50">
        <v>10818089</v>
      </c>
      <c r="D72" s="50"/>
      <c r="E72" s="50">
        <f t="shared" si="0"/>
        <v>10818089</v>
      </c>
    </row>
    <row r="73" spans="1:5" ht="61.5" customHeight="1">
      <c r="A73" s="32" t="s">
        <v>182</v>
      </c>
      <c r="B73" s="33" t="s">
        <v>183</v>
      </c>
      <c r="C73" s="34">
        <v>297191</v>
      </c>
      <c r="D73" s="34"/>
      <c r="E73" s="34">
        <f t="shared" si="0"/>
        <v>297191</v>
      </c>
    </row>
    <row r="74" spans="1:5" ht="25.5" customHeight="1">
      <c r="A74" s="26" t="s">
        <v>256</v>
      </c>
      <c r="B74" s="27" t="s">
        <v>258</v>
      </c>
      <c r="C74" s="28">
        <f>C11+C14+C26+C29+C37+C44+C49+C56+C64+C69+C41</f>
        <v>116666891</v>
      </c>
      <c r="D74" s="28">
        <f>D11+D14+D26+D29+D37+D44+D48+D49+D56+D64+D69+D41</f>
        <v>13858384</v>
      </c>
      <c r="E74" s="28">
        <f>E11+E14+E26+E29+E37+E44+E49+E56+E64+E69+E41</f>
        <v>130525275</v>
      </c>
    </row>
    <row r="77" spans="1:4" s="14" customFormat="1" ht="18.75">
      <c r="A77" s="37"/>
      <c r="B77" s="37" t="s">
        <v>327</v>
      </c>
      <c r="C77" s="37"/>
      <c r="D77" s="37" t="s">
        <v>325</v>
      </c>
    </row>
  </sheetData>
  <sheetProtection/>
  <mergeCells count="6">
    <mergeCell ref="B8:B9"/>
    <mergeCell ref="C8:E8"/>
    <mergeCell ref="A8:A9"/>
    <mergeCell ref="A5:E6"/>
    <mergeCell ref="C2:E2"/>
    <mergeCell ref="C3:E3"/>
  </mergeCells>
  <printOptions horizontalCentered="1"/>
  <pageMargins left="0.984251968503937" right="0.3937007874015748" top="0.3937007874015748" bottom="0.3937007874015748" header="0.1968503937007874" footer="0.5118110236220472"/>
  <pageSetup fitToHeight="3" fitToWidth="1" horizontalDpi="600" verticalDpi="600" orientation="portrait" paperSize="9" scale="73" r:id="rId1"/>
  <headerFooter alignWithMargins="0">
    <oddHeader>&amp;C&amp;P</oddHeader>
  </headerFooter>
  <rowBreaks count="1" manualBreakCount="1">
    <brk id="40" max="4" man="1"/>
  </rowBreaks>
</worksheet>
</file>

<file path=xl/worksheets/sheet3.xml><?xml version="1.0" encoding="utf-8"?>
<worksheet xmlns="http://schemas.openxmlformats.org/spreadsheetml/2006/main" xmlns:r="http://schemas.openxmlformats.org/officeDocument/2006/relationships">
  <dimension ref="A1:E56"/>
  <sheetViews>
    <sheetView tabSelected="1" view="pageBreakPreview" zoomScaleSheetLayoutView="100" zoomScalePageLayoutView="0" workbookViewId="0" topLeftCell="A1">
      <selection activeCell="B17" sqref="B17"/>
    </sheetView>
  </sheetViews>
  <sheetFormatPr defaultColWidth="9.00390625" defaultRowHeight="12.75"/>
  <cols>
    <col min="2" max="2" width="48.625" style="0" customWidth="1"/>
    <col min="3" max="3" width="16.375" style="0" customWidth="1"/>
    <col min="4" max="4" width="15.00390625" style="0" customWidth="1"/>
    <col min="5" max="5" width="17.75390625" style="0" customWidth="1"/>
  </cols>
  <sheetData>
    <row r="1" spans="1:5" ht="12.75">
      <c r="A1" s="1"/>
      <c r="B1" s="1"/>
      <c r="C1" s="24" t="s">
        <v>287</v>
      </c>
      <c r="D1" s="24"/>
      <c r="E1" s="24"/>
    </row>
    <row r="2" spans="1:5" ht="12.75" customHeight="1">
      <c r="A2" s="1"/>
      <c r="B2" s="1"/>
      <c r="C2" s="100" t="s">
        <v>288</v>
      </c>
      <c r="D2" s="100"/>
      <c r="E2" s="100"/>
    </row>
    <row r="3" spans="1:5" ht="15.75" customHeight="1">
      <c r="A3" s="23"/>
      <c r="B3" s="23"/>
      <c r="C3" s="100" t="s">
        <v>364</v>
      </c>
      <c r="D3" s="100"/>
      <c r="E3" s="100"/>
    </row>
    <row r="4" spans="1:5" ht="36" customHeight="1">
      <c r="A4" s="99" t="s">
        <v>361</v>
      </c>
      <c r="B4" s="99"/>
      <c r="C4" s="99"/>
      <c r="D4" s="99"/>
      <c r="E4" s="99"/>
    </row>
    <row r="5" spans="1:5" ht="12.75" customHeight="1">
      <c r="A5" s="5"/>
      <c r="B5" s="5"/>
      <c r="C5" s="5"/>
      <c r="D5" s="5"/>
      <c r="E5" s="1" t="s">
        <v>196</v>
      </c>
    </row>
    <row r="6" spans="1:5" ht="15.75">
      <c r="A6" s="103" t="s">
        <v>38</v>
      </c>
      <c r="B6" s="105" t="s">
        <v>39</v>
      </c>
      <c r="C6" s="96" t="s">
        <v>355</v>
      </c>
      <c r="D6" s="96"/>
      <c r="E6" s="96"/>
    </row>
    <row r="7" spans="1:5" ht="20.25" customHeight="1">
      <c r="A7" s="104"/>
      <c r="B7" s="105"/>
      <c r="C7" s="6" t="s">
        <v>35</v>
      </c>
      <c r="D7" s="6" t="s">
        <v>36</v>
      </c>
      <c r="E7" s="6" t="s">
        <v>37</v>
      </c>
    </row>
    <row r="8" spans="1:5" ht="12.75">
      <c r="A8" s="41">
        <v>1</v>
      </c>
      <c r="B8" s="44">
        <v>2</v>
      </c>
      <c r="C8" s="44">
        <v>3</v>
      </c>
      <c r="D8" s="44">
        <v>4</v>
      </c>
      <c r="E8" s="45">
        <v>5</v>
      </c>
    </row>
    <row r="9" spans="1:5" ht="15.75">
      <c r="A9" s="15" t="s">
        <v>101</v>
      </c>
      <c r="B9" s="16" t="s">
        <v>285</v>
      </c>
      <c r="C9" s="42">
        <f>C10+C14+C30+C33+C35</f>
        <v>105984001</v>
      </c>
      <c r="D9" s="42">
        <f>D10+D14+D30+D33+D35</f>
        <v>6954670</v>
      </c>
      <c r="E9" s="43">
        <f>C9+D9</f>
        <v>112938671</v>
      </c>
    </row>
    <row r="10" spans="1:5" ht="30.75" customHeight="1">
      <c r="A10" s="15" t="s">
        <v>102</v>
      </c>
      <c r="B10" s="17" t="s">
        <v>42</v>
      </c>
      <c r="C10" s="20">
        <f>C11+C13</f>
        <v>73911343</v>
      </c>
      <c r="D10" s="20">
        <f>D11+D13</f>
        <v>1263949</v>
      </c>
      <c r="E10" s="25">
        <f aca="true" t="shared" si="0" ref="E10:E53">C10+D10</f>
        <v>75175292</v>
      </c>
    </row>
    <row r="11" spans="1:5" ht="15" customHeight="1">
      <c r="A11" s="15" t="s">
        <v>103</v>
      </c>
      <c r="B11" s="18" t="s">
        <v>43</v>
      </c>
      <c r="C11" s="20">
        <f>C12</f>
        <v>60604357</v>
      </c>
      <c r="D11" s="20">
        <f>D12</f>
        <v>1036024</v>
      </c>
      <c r="E11" s="25">
        <f t="shared" si="0"/>
        <v>61640381</v>
      </c>
    </row>
    <row r="12" spans="1:5" ht="15" customHeight="1">
      <c r="A12" s="15" t="s">
        <v>104</v>
      </c>
      <c r="B12" s="18" t="s">
        <v>44</v>
      </c>
      <c r="C12" s="20">
        <v>60604357</v>
      </c>
      <c r="D12" s="21">
        <v>1036024</v>
      </c>
      <c r="E12" s="25">
        <f t="shared" si="0"/>
        <v>61640381</v>
      </c>
    </row>
    <row r="13" spans="1:5" ht="15" customHeight="1">
      <c r="A13" s="15" t="s">
        <v>105</v>
      </c>
      <c r="B13" s="18" t="s">
        <v>45</v>
      </c>
      <c r="C13" s="20">
        <v>13306986</v>
      </c>
      <c r="D13" s="21">
        <v>227925</v>
      </c>
      <c r="E13" s="25">
        <f t="shared" si="0"/>
        <v>13534911</v>
      </c>
    </row>
    <row r="14" spans="1:5" ht="15.75">
      <c r="A14" s="15" t="s">
        <v>106</v>
      </c>
      <c r="B14" s="17" t="s">
        <v>46</v>
      </c>
      <c r="C14" s="20">
        <f>C15+C16+C17+C18+C19+C20+C27</f>
        <v>24649558</v>
      </c>
      <c r="D14" s="20">
        <f>D15+D16+D17+D18+D19+D20+D27</f>
        <v>5690721</v>
      </c>
      <c r="E14" s="25">
        <f t="shared" si="0"/>
        <v>30340279</v>
      </c>
    </row>
    <row r="15" spans="1:5" ht="15" customHeight="1">
      <c r="A15" s="15" t="s">
        <v>107</v>
      </c>
      <c r="B15" s="18" t="s">
        <v>47</v>
      </c>
      <c r="C15" s="20">
        <v>2446445</v>
      </c>
      <c r="D15" s="21">
        <v>5627727</v>
      </c>
      <c r="E15" s="25">
        <f t="shared" si="0"/>
        <v>8074172</v>
      </c>
    </row>
    <row r="16" spans="1:5" ht="15" customHeight="1">
      <c r="A16" s="15" t="s">
        <v>108</v>
      </c>
      <c r="B16" s="18" t="s">
        <v>283</v>
      </c>
      <c r="C16" s="20">
        <v>0</v>
      </c>
      <c r="D16" s="21"/>
      <c r="E16" s="25">
        <f t="shared" si="0"/>
        <v>0</v>
      </c>
    </row>
    <row r="17" spans="1:5" ht="15" customHeight="1">
      <c r="A17" s="15" t="s">
        <v>109</v>
      </c>
      <c r="B17" s="18" t="s">
        <v>48</v>
      </c>
      <c r="C17" s="20">
        <v>0</v>
      </c>
      <c r="D17" s="21">
        <v>0</v>
      </c>
      <c r="E17" s="25">
        <f t="shared" si="0"/>
        <v>0</v>
      </c>
    </row>
    <row r="18" spans="1:5" ht="15" customHeight="1">
      <c r="A18" s="15" t="s">
        <v>110</v>
      </c>
      <c r="B18" s="18" t="s">
        <v>49</v>
      </c>
      <c r="C18" s="20">
        <v>12090888</v>
      </c>
      <c r="D18" s="21">
        <v>62994</v>
      </c>
      <c r="E18" s="25">
        <f t="shared" si="0"/>
        <v>12153882</v>
      </c>
    </row>
    <row r="19" spans="1:5" ht="15" customHeight="1">
      <c r="A19" s="15" t="s">
        <v>111</v>
      </c>
      <c r="B19" s="18" t="s">
        <v>50</v>
      </c>
      <c r="C19" s="20">
        <v>0</v>
      </c>
      <c r="D19" s="21"/>
      <c r="E19" s="25">
        <f t="shared" si="0"/>
        <v>0</v>
      </c>
    </row>
    <row r="20" spans="1:5" ht="15.75">
      <c r="A20" s="15" t="s">
        <v>112</v>
      </c>
      <c r="B20" s="18" t="s">
        <v>51</v>
      </c>
      <c r="C20" s="20">
        <f>SUM(C21:C26)</f>
        <v>2805825</v>
      </c>
      <c r="D20" s="20">
        <f>SUM(D21:D25)</f>
        <v>0</v>
      </c>
      <c r="E20" s="20">
        <f>SUM(E21:E25)</f>
        <v>2737905</v>
      </c>
    </row>
    <row r="21" spans="1:5" ht="15" customHeight="1">
      <c r="A21" s="36">
        <v>2271</v>
      </c>
      <c r="B21" s="18" t="s">
        <v>318</v>
      </c>
      <c r="C21" s="20">
        <v>25745</v>
      </c>
      <c r="D21" s="21"/>
      <c r="E21" s="25">
        <f t="shared" si="0"/>
        <v>25745</v>
      </c>
    </row>
    <row r="22" spans="1:5" ht="15" customHeight="1">
      <c r="A22" s="15" t="s">
        <v>113</v>
      </c>
      <c r="B22" s="18" t="s">
        <v>52</v>
      </c>
      <c r="C22" s="20">
        <v>25747</v>
      </c>
      <c r="D22" s="21"/>
      <c r="E22" s="25">
        <f t="shared" si="0"/>
        <v>25747</v>
      </c>
    </row>
    <row r="23" spans="1:5" ht="15" customHeight="1">
      <c r="A23" s="15" t="s">
        <v>114</v>
      </c>
      <c r="B23" s="18" t="s">
        <v>53</v>
      </c>
      <c r="C23" s="20">
        <v>936051</v>
      </c>
      <c r="D23" s="21"/>
      <c r="E23" s="25">
        <f t="shared" si="0"/>
        <v>936051</v>
      </c>
    </row>
    <row r="24" spans="1:5" ht="15" customHeight="1">
      <c r="A24" s="15" t="s">
        <v>115</v>
      </c>
      <c r="B24" s="18" t="s">
        <v>54</v>
      </c>
      <c r="C24" s="20">
        <v>1750362</v>
      </c>
      <c r="D24" s="21"/>
      <c r="E24" s="25">
        <f t="shared" si="0"/>
        <v>1750362</v>
      </c>
    </row>
    <row r="25" spans="1:5" ht="15" customHeight="1" hidden="1">
      <c r="A25" s="15" t="s">
        <v>116</v>
      </c>
      <c r="B25" s="18" t="s">
        <v>162</v>
      </c>
      <c r="C25" s="20">
        <v>0</v>
      </c>
      <c r="D25" s="21"/>
      <c r="E25" s="25">
        <f t="shared" si="0"/>
        <v>0</v>
      </c>
    </row>
    <row r="26" spans="1:5" ht="15" customHeight="1">
      <c r="A26" s="36">
        <v>2275</v>
      </c>
      <c r="B26" s="18" t="s">
        <v>162</v>
      </c>
      <c r="C26" s="20">
        <v>67920</v>
      </c>
      <c r="D26" s="54"/>
      <c r="E26" s="25">
        <f t="shared" si="0"/>
        <v>67920</v>
      </c>
    </row>
    <row r="27" spans="1:5" ht="31.5">
      <c r="A27" s="15" t="s">
        <v>117</v>
      </c>
      <c r="B27" s="18" t="s">
        <v>118</v>
      </c>
      <c r="C27" s="20">
        <f>C28+C29</f>
        <v>7306400</v>
      </c>
      <c r="D27" s="20">
        <f>D28+D29</f>
        <v>0</v>
      </c>
      <c r="E27" s="25">
        <f t="shared" si="0"/>
        <v>7306400</v>
      </c>
    </row>
    <row r="28" spans="1:5" ht="33" customHeight="1">
      <c r="A28" s="15" t="s">
        <v>119</v>
      </c>
      <c r="B28" s="18" t="s">
        <v>120</v>
      </c>
      <c r="C28" s="20">
        <v>0</v>
      </c>
      <c r="D28" s="20">
        <v>0</v>
      </c>
      <c r="E28" s="25">
        <f t="shared" si="0"/>
        <v>0</v>
      </c>
    </row>
    <row r="29" spans="1:5" ht="47.25" customHeight="1">
      <c r="A29" s="15" t="s">
        <v>121</v>
      </c>
      <c r="B29" s="18" t="s">
        <v>122</v>
      </c>
      <c r="C29" s="20">
        <v>7306400</v>
      </c>
      <c r="D29" s="21"/>
      <c r="E29" s="25">
        <f t="shared" si="0"/>
        <v>7306400</v>
      </c>
    </row>
    <row r="30" spans="1:5" ht="15.75">
      <c r="A30" s="15" t="s">
        <v>123</v>
      </c>
      <c r="B30" s="17" t="s">
        <v>55</v>
      </c>
      <c r="C30" s="20">
        <f>SUM(C31:C32)</f>
        <v>5942212</v>
      </c>
      <c r="D30" s="20">
        <f>SUM(D31:D32)</f>
        <v>0</v>
      </c>
      <c r="E30" s="25">
        <f t="shared" si="0"/>
        <v>5942212</v>
      </c>
    </row>
    <row r="31" spans="1:5" ht="35.25" customHeight="1">
      <c r="A31" s="15" t="s">
        <v>163</v>
      </c>
      <c r="B31" s="18" t="s">
        <v>135</v>
      </c>
      <c r="C31" s="20">
        <v>5509822</v>
      </c>
      <c r="D31" s="21"/>
      <c r="E31" s="25">
        <f t="shared" si="0"/>
        <v>5509822</v>
      </c>
    </row>
    <row r="32" spans="1:5" ht="33.75" customHeight="1">
      <c r="A32" s="15" t="s">
        <v>124</v>
      </c>
      <c r="B32" s="18" t="s">
        <v>56</v>
      </c>
      <c r="C32" s="20">
        <v>432390</v>
      </c>
      <c r="D32" s="21"/>
      <c r="E32" s="25">
        <f t="shared" si="0"/>
        <v>432390</v>
      </c>
    </row>
    <row r="33" spans="1:5" ht="15.75">
      <c r="A33" s="15" t="s">
        <v>125</v>
      </c>
      <c r="B33" s="17" t="s">
        <v>57</v>
      </c>
      <c r="C33" s="20">
        <f>C34</f>
        <v>1471584</v>
      </c>
      <c r="D33" s="20"/>
      <c r="E33" s="25">
        <f t="shared" si="0"/>
        <v>1471584</v>
      </c>
    </row>
    <row r="34" spans="1:5" ht="15.75">
      <c r="A34" s="15" t="s">
        <v>126</v>
      </c>
      <c r="B34" s="18" t="s">
        <v>58</v>
      </c>
      <c r="C34" s="20">
        <v>1471584</v>
      </c>
      <c r="D34" s="21"/>
      <c r="E34" s="25">
        <f t="shared" si="0"/>
        <v>1471584</v>
      </c>
    </row>
    <row r="35" spans="1:5" ht="15.75">
      <c r="A35" s="15" t="s">
        <v>127</v>
      </c>
      <c r="B35" s="17" t="s">
        <v>59</v>
      </c>
      <c r="C35" s="20">
        <v>9304</v>
      </c>
      <c r="D35" s="20"/>
      <c r="E35" s="25">
        <f t="shared" si="0"/>
        <v>9304</v>
      </c>
    </row>
    <row r="36" spans="1:5" ht="15.75">
      <c r="A36" s="15" t="s">
        <v>70</v>
      </c>
      <c r="B36" s="16" t="s">
        <v>284</v>
      </c>
      <c r="C36" s="42">
        <f>C37+C50</f>
        <v>10682890</v>
      </c>
      <c r="D36" s="42">
        <f>D37+D50</f>
        <v>6903714</v>
      </c>
      <c r="E36" s="43">
        <f t="shared" si="0"/>
        <v>17586604</v>
      </c>
    </row>
    <row r="37" spans="1:5" ht="15.75">
      <c r="A37" s="15" t="s">
        <v>185</v>
      </c>
      <c r="B37" s="17" t="s">
        <v>328</v>
      </c>
      <c r="C37" s="20">
        <f>C38+C39+C43+C45</f>
        <v>0</v>
      </c>
      <c r="D37" s="20">
        <f>D38+D39+D43+D45+D41+D48</f>
        <v>6324114</v>
      </c>
      <c r="E37" s="25">
        <f t="shared" si="0"/>
        <v>6324114</v>
      </c>
    </row>
    <row r="38" spans="1:5" ht="31.5">
      <c r="A38" s="15" t="s">
        <v>186</v>
      </c>
      <c r="B38" s="19" t="s">
        <v>323</v>
      </c>
      <c r="C38" s="21"/>
      <c r="D38" s="20">
        <v>4488979</v>
      </c>
      <c r="E38" s="25">
        <f t="shared" si="0"/>
        <v>4488979</v>
      </c>
    </row>
    <row r="39" spans="1:5" ht="15.75" hidden="1">
      <c r="A39" s="15" t="s">
        <v>187</v>
      </c>
      <c r="B39" s="19" t="s">
        <v>164</v>
      </c>
      <c r="C39" s="21"/>
      <c r="D39" s="20">
        <v>0</v>
      </c>
      <c r="E39" s="25">
        <f t="shared" si="0"/>
        <v>0</v>
      </c>
    </row>
    <row r="40" spans="1:5" ht="31.5" hidden="1">
      <c r="A40" s="15" t="s">
        <v>188</v>
      </c>
      <c r="B40" s="19" t="s">
        <v>165</v>
      </c>
      <c r="C40" s="21"/>
      <c r="D40" s="20">
        <v>0</v>
      </c>
      <c r="E40" s="25">
        <f t="shared" si="0"/>
        <v>0</v>
      </c>
    </row>
    <row r="41" spans="1:5" ht="15.75">
      <c r="A41" s="36">
        <v>3120</v>
      </c>
      <c r="B41" s="19" t="s">
        <v>164</v>
      </c>
      <c r="C41" s="21"/>
      <c r="D41" s="20">
        <f>D42</f>
        <v>353760</v>
      </c>
      <c r="E41" s="25">
        <f t="shared" si="0"/>
        <v>353760</v>
      </c>
    </row>
    <row r="42" spans="1:5" ht="30.75" customHeight="1">
      <c r="A42" s="36">
        <v>3122</v>
      </c>
      <c r="B42" s="19" t="s">
        <v>165</v>
      </c>
      <c r="C42" s="21"/>
      <c r="D42" s="20">
        <v>353760</v>
      </c>
      <c r="E42" s="25">
        <f t="shared" si="0"/>
        <v>353760</v>
      </c>
    </row>
    <row r="43" spans="1:5" ht="15.75">
      <c r="A43" s="15" t="s">
        <v>189</v>
      </c>
      <c r="B43" s="19" t="s">
        <v>166</v>
      </c>
      <c r="C43" s="21"/>
      <c r="D43" s="20">
        <f>D44</f>
        <v>1481375</v>
      </c>
      <c r="E43" s="25">
        <f t="shared" si="0"/>
        <v>1481375</v>
      </c>
    </row>
    <row r="44" spans="1:5" ht="15.75">
      <c r="A44" s="15" t="s">
        <v>190</v>
      </c>
      <c r="B44" s="19" t="s">
        <v>167</v>
      </c>
      <c r="C44" s="21"/>
      <c r="D44" s="20">
        <v>1481375</v>
      </c>
      <c r="E44" s="25">
        <f t="shared" si="0"/>
        <v>1481375</v>
      </c>
    </row>
    <row r="45" spans="1:5" ht="15.75" hidden="1">
      <c r="A45" s="15" t="s">
        <v>168</v>
      </c>
      <c r="B45" s="19" t="s">
        <v>169</v>
      </c>
      <c r="C45" s="21"/>
      <c r="D45" s="20">
        <v>0</v>
      </c>
      <c r="E45" s="25">
        <f t="shared" si="0"/>
        <v>0</v>
      </c>
    </row>
    <row r="46" spans="1:5" ht="15.75" hidden="1">
      <c r="A46" s="15" t="s">
        <v>191</v>
      </c>
      <c r="B46" s="19" t="s">
        <v>170</v>
      </c>
      <c r="C46" s="21"/>
      <c r="D46" s="20">
        <v>0</v>
      </c>
      <c r="E46" s="25">
        <f t="shared" si="0"/>
        <v>0</v>
      </c>
    </row>
    <row r="47" spans="1:5" ht="31.5" hidden="1">
      <c r="A47" s="15" t="s">
        <v>192</v>
      </c>
      <c r="B47" s="19" t="s">
        <v>171</v>
      </c>
      <c r="C47" s="21"/>
      <c r="D47" s="20">
        <v>0</v>
      </c>
      <c r="E47" s="25">
        <f t="shared" si="0"/>
        <v>0</v>
      </c>
    </row>
    <row r="48" spans="1:5" ht="15.75">
      <c r="A48" s="36">
        <v>3140</v>
      </c>
      <c r="B48" s="19" t="s">
        <v>169</v>
      </c>
      <c r="C48" s="21"/>
      <c r="D48" s="20">
        <f>D49</f>
        <v>0</v>
      </c>
      <c r="E48" s="25">
        <f t="shared" si="0"/>
        <v>0</v>
      </c>
    </row>
    <row r="49" spans="1:5" ht="15.75">
      <c r="A49" s="36">
        <v>3142</v>
      </c>
      <c r="B49" s="56" t="s">
        <v>170</v>
      </c>
      <c r="C49" s="21"/>
      <c r="D49" s="20">
        <v>0</v>
      </c>
      <c r="E49" s="25">
        <f t="shared" si="0"/>
        <v>0</v>
      </c>
    </row>
    <row r="50" spans="1:5" ht="15.75">
      <c r="A50" s="15" t="s">
        <v>193</v>
      </c>
      <c r="B50" s="17" t="s">
        <v>128</v>
      </c>
      <c r="C50" s="21">
        <f>C52</f>
        <v>10682890</v>
      </c>
      <c r="D50" s="20">
        <f>D51</f>
        <v>579600</v>
      </c>
      <c r="E50" s="25">
        <f t="shared" si="0"/>
        <v>11262490</v>
      </c>
    </row>
    <row r="51" spans="1:5" ht="31.5">
      <c r="A51" s="15" t="s">
        <v>194</v>
      </c>
      <c r="B51" s="19" t="s">
        <v>184</v>
      </c>
      <c r="C51" s="21"/>
      <c r="D51" s="20">
        <v>579600</v>
      </c>
      <c r="E51" s="25">
        <f t="shared" si="0"/>
        <v>579600</v>
      </c>
    </row>
    <row r="52" spans="1:5" ht="31.5">
      <c r="A52" s="15" t="s">
        <v>129</v>
      </c>
      <c r="B52" s="19" t="s">
        <v>130</v>
      </c>
      <c r="C52" s="21">
        <v>10682890</v>
      </c>
      <c r="D52" s="20"/>
      <c r="E52" s="25">
        <f t="shared" si="0"/>
        <v>10682890</v>
      </c>
    </row>
    <row r="53" spans="1:5" s="22" customFormat="1" ht="18.75">
      <c r="A53" s="101" t="s">
        <v>286</v>
      </c>
      <c r="B53" s="102"/>
      <c r="C53" s="29">
        <f>C36+C9</f>
        <v>116666891</v>
      </c>
      <c r="D53" s="30">
        <f>D36+D9</f>
        <v>13858384</v>
      </c>
      <c r="E53" s="31">
        <f t="shared" si="0"/>
        <v>130525275</v>
      </c>
    </row>
    <row r="55" spans="2:5" ht="15.75">
      <c r="B55" s="38" t="s">
        <v>324</v>
      </c>
      <c r="C55" s="38"/>
      <c r="D55" s="38" t="s">
        <v>325</v>
      </c>
      <c r="E55" s="38"/>
    </row>
    <row r="56" spans="2:5" ht="12.75">
      <c r="B56" s="1"/>
      <c r="C56" s="1"/>
      <c r="D56" s="1"/>
      <c r="E56" s="1"/>
    </row>
  </sheetData>
  <sheetProtection/>
  <mergeCells count="7">
    <mergeCell ref="A53:B53"/>
    <mergeCell ref="A6:A7"/>
    <mergeCell ref="B6:B7"/>
    <mergeCell ref="C6:E6"/>
    <mergeCell ref="A4:E4"/>
    <mergeCell ref="C2:E2"/>
    <mergeCell ref="C3:E3"/>
  </mergeCells>
  <printOptions horizontalCentered="1"/>
  <pageMargins left="0.984251968503937" right="0.3937007874015748" top="0.5905511811023623" bottom="0.3937007874015748" header="0.1968503937007874" footer="0.5118110236220472"/>
  <pageSetup horizontalDpi="600" verticalDpi="600" orientation="portrait" paperSize="9" scale="83" r:id="rId1"/>
  <headerFooter alignWithMargins="0">
    <oddHeader>&amp;C&amp;P</oddHeader>
  </headerFooter>
  <rowBreaks count="1" manualBreakCount="1">
    <brk id="5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2024-02-01T12:15:45Z</cp:lastPrinted>
  <dcterms:created xsi:type="dcterms:W3CDTF">2017-08-29T08:53:48Z</dcterms:created>
  <dcterms:modified xsi:type="dcterms:W3CDTF">2024-02-26T07:10:05Z</dcterms:modified>
  <cp:category/>
  <cp:version/>
  <cp:contentType/>
  <cp:contentStatus/>
</cp:coreProperties>
</file>