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9155" windowHeight="98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68" i="1" l="1"/>
  <c r="P79" i="1"/>
  <c r="J79" i="1"/>
  <c r="E79" i="1"/>
  <c r="O49" i="1"/>
  <c r="O14" i="1"/>
  <c r="J14" i="1"/>
  <c r="K14" i="1"/>
  <c r="K49" i="1"/>
  <c r="F49" i="1"/>
  <c r="J60" i="1"/>
  <c r="E62" i="1"/>
  <c r="P59" i="1"/>
  <c r="E58" i="1"/>
  <c r="F14" i="1"/>
  <c r="G14" i="1"/>
  <c r="H14" i="1"/>
  <c r="I14" i="1"/>
  <c r="L14" i="1"/>
  <c r="M14" i="1"/>
  <c r="N14" i="1"/>
  <c r="E14" i="1"/>
  <c r="J39" i="1"/>
  <c r="P39" i="1" s="1"/>
  <c r="P33" i="1"/>
  <c r="P31" i="1"/>
  <c r="J68" i="1" l="1"/>
  <c r="K68" i="1"/>
  <c r="E68" i="1"/>
  <c r="P80" i="1"/>
  <c r="J80" i="1"/>
  <c r="P58" i="1"/>
  <c r="J58" i="1"/>
  <c r="P30" i="1"/>
  <c r="O30" i="1"/>
  <c r="J30" i="1"/>
  <c r="J78" i="1" l="1"/>
  <c r="P78" i="1" s="1"/>
  <c r="E78" i="1"/>
  <c r="J55" i="1"/>
  <c r="O73" i="1"/>
  <c r="J73" i="1"/>
  <c r="J57" i="1"/>
  <c r="P57" i="1" s="1"/>
  <c r="E57" i="1"/>
  <c r="E47" i="1" l="1"/>
  <c r="G68" i="1" l="1"/>
  <c r="H68" i="1"/>
  <c r="I68" i="1"/>
  <c r="L68" i="1"/>
  <c r="M68" i="1"/>
  <c r="N68" i="1"/>
  <c r="O68" i="1"/>
  <c r="P76" i="1" l="1"/>
  <c r="J76" i="1"/>
  <c r="J75" i="1"/>
  <c r="P75" i="1" s="1"/>
  <c r="P74" i="1"/>
  <c r="J74" i="1"/>
  <c r="P56" i="1"/>
  <c r="J56" i="1"/>
  <c r="J36" i="1"/>
  <c r="P36" i="1" s="1"/>
  <c r="P37" i="1"/>
  <c r="J37" i="1"/>
  <c r="E20" i="1" l="1"/>
  <c r="K48" i="1" l="1"/>
  <c r="J27" i="1"/>
  <c r="K13" i="1"/>
  <c r="K67" i="1" s="1"/>
  <c r="J50" i="1"/>
  <c r="J51" i="1"/>
  <c r="J52" i="1"/>
  <c r="J63" i="1"/>
  <c r="J65" i="1"/>
  <c r="J42" i="1"/>
  <c r="G49" i="1"/>
  <c r="G48" i="1" s="1"/>
  <c r="H49" i="1"/>
  <c r="H48" i="1" s="1"/>
  <c r="I49" i="1"/>
  <c r="I48" i="1" s="1"/>
  <c r="L49" i="1"/>
  <c r="L48" i="1" s="1"/>
  <c r="M49" i="1"/>
  <c r="M48" i="1" s="1"/>
  <c r="N49" i="1"/>
  <c r="N48" i="1" s="1"/>
  <c r="O48" i="1"/>
  <c r="F48" i="1"/>
  <c r="P66" i="1"/>
  <c r="E65" i="1"/>
  <c r="E49" i="1" s="1"/>
  <c r="P63" i="1"/>
  <c r="E63" i="1"/>
  <c r="E61" i="1"/>
  <c r="E52" i="1"/>
  <c r="E51" i="1"/>
  <c r="F13" i="1"/>
  <c r="G13" i="1"/>
  <c r="H13" i="1"/>
  <c r="I13" i="1"/>
  <c r="I67" i="1" s="1"/>
  <c r="L13" i="1"/>
  <c r="L67" i="1" s="1"/>
  <c r="M13" i="1"/>
  <c r="N13" i="1"/>
  <c r="N67" i="1" s="1"/>
  <c r="O13" i="1"/>
  <c r="J40" i="1"/>
  <c r="J38" i="1"/>
  <c r="J34" i="1"/>
  <c r="J26" i="1"/>
  <c r="J28" i="1"/>
  <c r="P28" i="1" s="1"/>
  <c r="J22" i="1"/>
  <c r="E25" i="1"/>
  <c r="J25" i="1"/>
  <c r="P25" i="1" s="1"/>
  <c r="J16" i="1"/>
  <c r="J15" i="1"/>
  <c r="E46" i="1"/>
  <c r="P46" i="1" s="1"/>
  <c r="E38" i="1"/>
  <c r="E24" i="1"/>
  <c r="E22" i="1"/>
  <c r="E21" i="1"/>
  <c r="E16" i="1"/>
  <c r="E15" i="1"/>
  <c r="P34" i="1" l="1"/>
  <c r="J13" i="1"/>
  <c r="P22" i="1"/>
  <c r="E13" i="1"/>
  <c r="M67" i="1"/>
  <c r="F67" i="1"/>
  <c r="E48" i="1"/>
  <c r="H67" i="1"/>
  <c r="G67" i="1"/>
  <c r="J49" i="1"/>
  <c r="J48" i="1" s="1"/>
  <c r="O67" i="1"/>
  <c r="J67" i="1" s="1"/>
  <c r="P53" i="1"/>
  <c r="P18" i="1"/>
  <c r="E55" i="1"/>
  <c r="P55" i="1" s="1"/>
  <c r="E54" i="1"/>
  <c r="P54" i="1" s="1"/>
  <c r="P45" i="1"/>
  <c r="E70" i="1"/>
  <c r="P68" i="1" s="1"/>
  <c r="E73" i="1"/>
  <c r="P73" i="1" s="1"/>
  <c r="P72" i="1"/>
  <c r="P71" i="1"/>
  <c r="P69" i="1"/>
  <c r="E67" i="1" l="1"/>
  <c r="P67" i="1" s="1"/>
  <c r="P65" i="1"/>
  <c r="P64" i="1"/>
  <c r="P62" i="1"/>
  <c r="P61" i="1"/>
  <c r="P60" i="1"/>
  <c r="P52" i="1"/>
  <c r="P51" i="1"/>
  <c r="P50" i="1"/>
  <c r="P49" i="1"/>
  <c r="P48" i="1"/>
  <c r="P47" i="1"/>
  <c r="P44" i="1"/>
  <c r="P43" i="1"/>
  <c r="P42" i="1"/>
  <c r="P41" i="1"/>
  <c r="P40" i="1"/>
  <c r="P38" i="1"/>
  <c r="P27" i="1"/>
  <c r="P26" i="1"/>
  <c r="P24" i="1"/>
  <c r="P23" i="1"/>
  <c r="P21" i="1"/>
  <c r="P20" i="1"/>
  <c r="P19" i="1"/>
  <c r="P17" i="1"/>
  <c r="P16" i="1"/>
  <c r="P15" i="1"/>
  <c r="P14" i="1" s="1"/>
  <c r="P13" i="1"/>
</calcChain>
</file>

<file path=xl/sharedStrings.xml><?xml version="1.0" encoding="utf-8"?>
<sst xmlns="http://schemas.openxmlformats.org/spreadsheetml/2006/main" count="207" uniqueCount="167">
  <si>
    <t>отг с. Галицинове</t>
  </si>
  <si>
    <t>Додаток 3</t>
  </si>
  <si>
    <t>до рішення Галицинівської сільської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</si>
  <si>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</si>
  <si>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</si>
  <si>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</si>
  <si>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</si>
  <si>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</si>
  <si>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</si>
  <si>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</si>
  <si>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</si>
  <si>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</si>
  <si>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</si>
  <si>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</si>
  <si>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</si>
  <si>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</si>
  <si>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</si>
  <si>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</si>
  <si>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</si>
  <si>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</si>
  <si>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</si>
  <si>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</si>
  <si>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</si>
  <si>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</si>
  <si>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</si>
  <si>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</si>
  <si>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</si>
  <si>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</si>
  <si>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0112146</t>
  </si>
  <si>
    <t>0763</t>
  </si>
  <si>
    <t>2146</t>
  </si>
  <si>
    <t>Відшкодування вартості лікарських засобів для лікування окремих захворювань</t>
  </si>
  <si>
    <t>0113191</t>
  </si>
  <si>
    <t>1030</t>
  </si>
  <si>
    <t>3191</t>
  </si>
  <si>
    <t>Інші видатки на соціальний захист ветеранів війни та праці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</si>
  <si>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</si>
  <si>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</si>
  <si>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</si>
  <si>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</si>
  <si>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</si>
  <si>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</si>
  <si>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</si>
  <si>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</si>
  <si>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</si>
  <si>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</si>
  <si>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</si>
  <si>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</si>
  <si>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</si>
  <si>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</si>
  <si>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</si>
  <si>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</si>
  <si>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</si>
  <si>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</si>
  <si>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</si>
  <si>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</si>
  <si>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</si>
  <si>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</si>
  <si>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</si>
  <si>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0117322</t>
  </si>
  <si>
    <t>7322</t>
  </si>
  <si>
    <t>Будівництво медичних установ та закладів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</si>
  <si>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</si>
  <si>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</si>
  <si>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</si>
  <si>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</si>
  <si>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</si>
  <si>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</si>
  <si>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</si>
  <si>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</si>
  <si>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</si>
  <si>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</si>
  <si>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</si>
  <si>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</si>
  <si>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</si>
  <si>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</si>
  <si>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</si>
  <si>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</si>
  <si>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</si>
  <si>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</si>
  <si>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</si>
  <si>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</si>
  <si>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</si>
  <si>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</si>
  <si>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</si>
  <si>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</si>
  <si>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</si>
  <si>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</si>
  <si>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Орган з питань освіти і науки, молоді та спорту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</si>
  <si>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</si>
  <si>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</si>
  <si>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</si>
  <si>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</si>
  <si>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</si>
  <si>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</si>
  <si>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</si>
  <si>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</si>
  <si>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</si>
  <si>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</si>
  <si>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</si>
  <si>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</si>
  <si>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</si>
  <si>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</si>
  <si>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</si>
  <si>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</si>
  <si>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</si>
  <si>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</si>
  <si>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</si>
  <si>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</si>
  <si>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</si>
  <si>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</si>
  <si>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</si>
  <si>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</si>
  <si>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</si>
  <si>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</si>
  <si>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</si>
  <si>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</si>
  <si>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</si>
  <si>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</si>
  <si>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X</t>
  </si>
  <si>
    <t>Усього</t>
  </si>
  <si>
    <t>Сільський голова</t>
  </si>
  <si>
    <t>І.В. Назар</t>
  </si>
  <si>
    <t>"Про сільський бюджет Галицинівської сільської ради на 2019 рік"</t>
  </si>
  <si>
    <t>в тому числі видатки за рахунок цільових субвенцій з державного бюджету</t>
  </si>
  <si>
    <t xml:space="preserve">з них: </t>
  </si>
  <si>
    <t>видатки за рахунок коштів медичної субвенції з державного бюджету місцевим бюджетам</t>
  </si>
  <si>
    <t>видатки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</si>
  <si>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 видатки за рахунок освітньої субвенції з державного бюджету місцевим бюджетам</t>
  </si>
  <si>
    <t>видатки 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</si>
  <si>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 них:</t>
  </si>
  <si>
    <t>видатків Галицинівської сільської ради на 2019 рік</t>
  </si>
  <si>
    <t>'Апарат(секретаріат) місцевої ради ( 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рад, районних рад у містах</t>
  </si>
  <si>
    <t>УТОЧНЕНИЙ РОЗПОДІЛ</t>
  </si>
  <si>
    <t>0116013</t>
  </si>
  <si>
    <t>Забезпечення діяльності водопровідно-каналізаційного господарства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</si>
  <si>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</si>
  <si>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</si>
  <si>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</si>
  <si>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0117325</t>
  </si>
  <si>
    <t>7325</t>
  </si>
  <si>
    <t>Будівництво споруд, установ та закладів фізичної культури і спорту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</si>
  <si>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</si>
  <si>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</si>
  <si>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</si>
  <si>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0611170</t>
  </si>
  <si>
    <t>1170</t>
  </si>
  <si>
    <t>Забезпечення  діяльності інклюзивно-ресурсних центрів</t>
  </si>
  <si>
    <t>0614082</t>
  </si>
  <si>
    <t>за рахунок субвенції з державного бюджету місцевому бюджету на виконання заходів щодо соціально-економічного розвитку окремих територій</t>
  </si>
  <si>
    <t>за рахунок залучення залишку субвенції на виконання заходів щодо соціально-економічного розвитку окремих територій</t>
  </si>
  <si>
    <t xml:space="preserve">видатки за рахунок залучення залишку коштів освітньої субвенції, що утворився на початок бюджетного періоду </t>
  </si>
  <si>
    <t>видатки за рахунок субвенції  з місцевого  бюджету 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</si>
  <si>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інших субвенцій з місцевого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</si>
  <si>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</si>
  <si>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від 25.06.2019 №2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</si>
  <si>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</si>
  <si>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</si>
  <si>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</si>
  <si>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за рахунок субвенції з державного бюджету місцевому бюджету на формування  інфраструктури об`єднаних територіальних громад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</si>
  <si>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</si>
  <si>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</si>
  <si>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0456</t>
  </si>
  <si>
    <t>0611100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</si>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</sst>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49" fontId="3" fillId="0" borderId="1" xfId="0" quotePrefix="1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49" fontId="8" fillId="0" borderId="1" xfId="0" quotePrefix="1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2" fontId="7" fillId="3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topLeftCell="A28" workbookViewId="0">
      <selection activeCell="D39" sqref="D39"/>
    </sheetView>
  </sheetViews>
  <sheetFormatPr defaultRowHeight="12.75" x14ac:dyDescent="0.2"/>
  <cols>
    <col min="1" max="3" width="12" customWidth="1"/>
    <col min="4" max="4" width="40.7109375" customWidth="1"/>
    <col min="5" max="14" width="13.7109375" customWidth="1"/>
    <col min="15" max="16" width="13.7109375" style="27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2</v>
      </c>
    </row>
    <row r="3" spans="1:16" x14ac:dyDescent="0.2">
      <c r="M3" t="s">
        <v>123</v>
      </c>
    </row>
    <row r="4" spans="1:16" x14ac:dyDescent="0.2">
      <c r="M4" t="s">
        <v>155</v>
      </c>
    </row>
    <row r="5" spans="1:16" x14ac:dyDescent="0.2">
      <c r="A5" s="57" t="s">
        <v>133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57" t="s">
        <v>131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x14ac:dyDescent="0.2">
      <c r="P7" s="28" t="s">
        <v>3</v>
      </c>
    </row>
    <row r="8" spans="1:16" x14ac:dyDescent="0.2">
      <c r="A8" s="59" t="s">
        <v>4</v>
      </c>
      <c r="B8" s="59" t="s">
        <v>5</v>
      </c>
      <c r="C8" s="59" t="s">
        <v>6</v>
      </c>
      <c r="D8" s="56" t="s">
        <v>7</v>
      </c>
      <c r="E8" s="56" t="s">
        <v>8</v>
      </c>
      <c r="F8" s="56"/>
      <c r="G8" s="56"/>
      <c r="H8" s="56"/>
      <c r="I8" s="56"/>
      <c r="J8" s="56" t="s">
        <v>15</v>
      </c>
      <c r="K8" s="56"/>
      <c r="L8" s="56"/>
      <c r="M8" s="56"/>
      <c r="N8" s="56"/>
      <c r="O8" s="56"/>
      <c r="P8" s="61" t="s">
        <v>17</v>
      </c>
    </row>
    <row r="9" spans="1:16" x14ac:dyDescent="0.2">
      <c r="A9" s="56"/>
      <c r="B9" s="56"/>
      <c r="C9" s="56"/>
      <c r="D9" s="56"/>
      <c r="E9" s="55" t="s">
        <v>9</v>
      </c>
      <c r="F9" s="56" t="s">
        <v>10</v>
      </c>
      <c r="G9" s="56" t="s">
        <v>11</v>
      </c>
      <c r="H9" s="56"/>
      <c r="I9" s="56" t="s">
        <v>14</v>
      </c>
      <c r="J9" s="55" t="s">
        <v>9</v>
      </c>
      <c r="K9" s="56" t="s">
        <v>16</v>
      </c>
      <c r="L9" s="56" t="s">
        <v>10</v>
      </c>
      <c r="M9" s="56" t="s">
        <v>11</v>
      </c>
      <c r="N9" s="56"/>
      <c r="O9" s="60" t="s">
        <v>14</v>
      </c>
      <c r="P9" s="60"/>
    </row>
    <row r="10" spans="1:16" x14ac:dyDescent="0.2">
      <c r="A10" s="56"/>
      <c r="B10" s="56"/>
      <c r="C10" s="56"/>
      <c r="D10" s="56"/>
      <c r="E10" s="56"/>
      <c r="F10" s="56"/>
      <c r="G10" s="56" t="s">
        <v>12</v>
      </c>
      <c r="H10" s="56" t="s">
        <v>13</v>
      </c>
      <c r="I10" s="56"/>
      <c r="J10" s="56"/>
      <c r="K10" s="56"/>
      <c r="L10" s="56"/>
      <c r="M10" s="56" t="s">
        <v>12</v>
      </c>
      <c r="N10" s="56" t="s">
        <v>13</v>
      </c>
      <c r="O10" s="60"/>
      <c r="P10" s="60"/>
    </row>
    <row r="11" spans="1:16" ht="44.25" customHeight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60"/>
      <c r="P11" s="60"/>
    </row>
    <row r="12" spans="1:16" x14ac:dyDescent="0.2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9">
        <v>15</v>
      </c>
      <c r="P12" s="30">
        <v>16</v>
      </c>
    </row>
    <row r="13" spans="1:16" ht="98.25" customHeight="1" x14ac:dyDescent="0.2">
      <c r="A13" s="4" t="s">
        <v>18</v>
      </c>
      <c r="B13" s="5"/>
      <c r="C13" s="6"/>
      <c r="D13" s="7" t="s">
        <v>132</v>
      </c>
      <c r="E13" s="8">
        <f>E14</f>
        <v>66038976</v>
      </c>
      <c r="F13" s="8">
        <f t="shared" ref="F13:O13" si="0">F14</f>
        <v>63944079</v>
      </c>
      <c r="G13" s="8">
        <f t="shared" si="0"/>
        <v>8419209</v>
      </c>
      <c r="H13" s="8">
        <f t="shared" si="0"/>
        <v>1888454</v>
      </c>
      <c r="I13" s="8">
        <f t="shared" si="0"/>
        <v>2094897</v>
      </c>
      <c r="J13" s="8">
        <f t="shared" si="0"/>
        <v>58253675</v>
      </c>
      <c r="K13" s="8">
        <f t="shared" si="0"/>
        <v>20111558</v>
      </c>
      <c r="L13" s="8">
        <f t="shared" si="0"/>
        <v>2000000</v>
      </c>
      <c r="M13" s="8">
        <f t="shared" si="0"/>
        <v>0</v>
      </c>
      <c r="N13" s="8">
        <f t="shared" si="0"/>
        <v>0</v>
      </c>
      <c r="O13" s="8">
        <f t="shared" si="0"/>
        <v>56253675</v>
      </c>
      <c r="P13" s="22">
        <f t="shared" ref="P13:P18" si="1">E13+J13</f>
        <v>124292651</v>
      </c>
    </row>
    <row r="14" spans="1:16" ht="99" customHeight="1" x14ac:dyDescent="0.2">
      <c r="A14" s="4" t="s">
        <v>19</v>
      </c>
      <c r="B14" s="5"/>
      <c r="C14" s="6"/>
      <c r="D14" s="7" t="s">
        <v>132</v>
      </c>
      <c r="E14" s="8">
        <f>E15+E16+E17+E19+E20+E21+E22+E23+E24+E25+E26+E27+E28+E34+E38+E40+E41+E42+E43+E44+E46+E47+E39</f>
        <v>66038976</v>
      </c>
      <c r="F14" s="8">
        <f t="shared" ref="F14:P14" si="2">F15+F16+F17+F19+F20+F21+F22+F23+F24+F25+F26+F27+F28+F34+F38+F40+F41+F42+F43+F44+F46+F47+F39</f>
        <v>63944079</v>
      </c>
      <c r="G14" s="8">
        <f t="shared" si="2"/>
        <v>8419209</v>
      </c>
      <c r="H14" s="8">
        <f t="shared" si="2"/>
        <v>1888454</v>
      </c>
      <c r="I14" s="8">
        <f t="shared" si="2"/>
        <v>2094897</v>
      </c>
      <c r="J14" s="8">
        <f>J15+J16+J17+J19+J20+J21+J22+J23+J24+J25+J26+J27+J28+J34+J38+J40+J41+J42+J43+J44+J46+J47+J39+J31</f>
        <v>58253675</v>
      </c>
      <c r="K14" s="8">
        <f>K15+K16+K17+K19+K20+K21+K22+K23+K24+K25+K26+K27+K28+K34+K38+K40+K41+K42+K43+K44+K46+K47+K39+K31</f>
        <v>20111558</v>
      </c>
      <c r="L14" s="8">
        <f t="shared" si="2"/>
        <v>2000000</v>
      </c>
      <c r="M14" s="8">
        <f t="shared" si="2"/>
        <v>0</v>
      </c>
      <c r="N14" s="8">
        <f t="shared" si="2"/>
        <v>0</v>
      </c>
      <c r="O14" s="8">
        <f>O15+O16+O17+O19+O20+O21+O22+O23+O24+O25+O26+O27+O28+O34+O38+O40+O41+O42+O43+O44+O46+O47+O39+O31</f>
        <v>56253675</v>
      </c>
      <c r="P14" s="8">
        <f t="shared" si="2"/>
        <v>120698151</v>
      </c>
    </row>
    <row r="15" spans="1:16" ht="63.75" x14ac:dyDescent="0.2">
      <c r="A15" s="10" t="s">
        <v>20</v>
      </c>
      <c r="B15" s="10" t="s">
        <v>22</v>
      </c>
      <c r="C15" s="11" t="s">
        <v>21</v>
      </c>
      <c r="D15" s="12" t="s">
        <v>23</v>
      </c>
      <c r="E15" s="13">
        <f>F15</f>
        <v>10529050</v>
      </c>
      <c r="F15" s="14">
        <v>10529050</v>
      </c>
      <c r="G15" s="14">
        <v>6775000</v>
      </c>
      <c r="H15" s="14">
        <v>750350</v>
      </c>
      <c r="I15" s="14">
        <v>0</v>
      </c>
      <c r="J15" s="13">
        <f>O15</f>
        <v>482000</v>
      </c>
      <c r="K15" s="14">
        <v>482000</v>
      </c>
      <c r="L15" s="14">
        <v>0</v>
      </c>
      <c r="M15" s="14">
        <v>0</v>
      </c>
      <c r="N15" s="14">
        <v>0</v>
      </c>
      <c r="O15" s="31">
        <v>482000</v>
      </c>
      <c r="P15" s="32">
        <f t="shared" si="1"/>
        <v>11011050</v>
      </c>
    </row>
    <row r="16" spans="1:16" ht="38.25" x14ac:dyDescent="0.2">
      <c r="A16" s="10" t="s">
        <v>24</v>
      </c>
      <c r="B16" s="10" t="s">
        <v>26</v>
      </c>
      <c r="C16" s="11" t="s">
        <v>25</v>
      </c>
      <c r="D16" s="12" t="s">
        <v>27</v>
      </c>
      <c r="E16" s="13">
        <f>F16</f>
        <v>3550626</v>
      </c>
      <c r="F16" s="14">
        <v>3550626</v>
      </c>
      <c r="G16" s="14">
        <v>0</v>
      </c>
      <c r="H16" s="14">
        <v>0</v>
      </c>
      <c r="I16" s="14">
        <v>0</v>
      </c>
      <c r="J16" s="13">
        <f>O16</f>
        <v>480408</v>
      </c>
      <c r="K16" s="14">
        <v>480408</v>
      </c>
      <c r="L16" s="14">
        <v>0</v>
      </c>
      <c r="M16" s="14">
        <v>0</v>
      </c>
      <c r="N16" s="14">
        <v>0</v>
      </c>
      <c r="O16" s="31">
        <v>480408</v>
      </c>
      <c r="P16" s="32">
        <f t="shared" si="1"/>
        <v>4031034</v>
      </c>
    </row>
    <row r="17" spans="1:16" ht="25.5" x14ac:dyDescent="0.2">
      <c r="A17" s="10" t="s">
        <v>28</v>
      </c>
      <c r="B17" s="10" t="s">
        <v>30</v>
      </c>
      <c r="C17" s="11" t="s">
        <v>29</v>
      </c>
      <c r="D17" s="12" t="s">
        <v>31</v>
      </c>
      <c r="E17" s="13">
        <v>20400</v>
      </c>
      <c r="F17" s="14">
        <v>20400</v>
      </c>
      <c r="G17" s="14">
        <v>0</v>
      </c>
      <c r="H17" s="14">
        <v>0</v>
      </c>
      <c r="I17" s="14">
        <v>0</v>
      </c>
      <c r="J17" s="13">
        <v>0</v>
      </c>
      <c r="K17" s="14">
        <v>0</v>
      </c>
      <c r="L17" s="14">
        <v>0</v>
      </c>
      <c r="M17" s="14">
        <v>0</v>
      </c>
      <c r="N17" s="14">
        <v>0</v>
      </c>
      <c r="O17" s="31">
        <v>0</v>
      </c>
      <c r="P17" s="32">
        <f t="shared" si="1"/>
        <v>20400</v>
      </c>
    </row>
    <row r="18" spans="1:16" ht="63.75" x14ac:dyDescent="0.2">
      <c r="A18" s="10"/>
      <c r="B18" s="10"/>
      <c r="C18" s="11"/>
      <c r="D18" s="42" t="s">
        <v>127</v>
      </c>
      <c r="E18" s="49">
        <v>20400</v>
      </c>
      <c r="F18" s="49">
        <v>20400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39">
        <f t="shared" si="1"/>
        <v>20400</v>
      </c>
    </row>
    <row r="19" spans="1:16" ht="25.5" x14ac:dyDescent="0.2">
      <c r="A19" s="10" t="s">
        <v>32</v>
      </c>
      <c r="B19" s="10" t="s">
        <v>34</v>
      </c>
      <c r="C19" s="11" t="s">
        <v>33</v>
      </c>
      <c r="D19" s="12" t="s">
        <v>35</v>
      </c>
      <c r="E19" s="13">
        <v>26000</v>
      </c>
      <c r="F19" s="14">
        <v>26000</v>
      </c>
      <c r="G19" s="14">
        <v>0</v>
      </c>
      <c r="H19" s="14">
        <v>0</v>
      </c>
      <c r="I19" s="14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31">
        <v>0</v>
      </c>
      <c r="P19" s="32">
        <f t="shared" ref="P19:P46" si="3">E19+J19</f>
        <v>26000</v>
      </c>
    </row>
    <row r="20" spans="1:16" ht="25.5" x14ac:dyDescent="0.2">
      <c r="A20" s="10" t="s">
        <v>36</v>
      </c>
      <c r="B20" s="10" t="s">
        <v>38</v>
      </c>
      <c r="C20" s="11" t="s">
        <v>37</v>
      </c>
      <c r="D20" s="12" t="s">
        <v>39</v>
      </c>
      <c r="E20" s="13">
        <f>F20</f>
        <v>978000</v>
      </c>
      <c r="F20" s="14">
        <v>978000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31">
        <v>0</v>
      </c>
      <c r="P20" s="32">
        <f t="shared" si="3"/>
        <v>978000</v>
      </c>
    </row>
    <row r="21" spans="1:16" x14ac:dyDescent="0.2">
      <c r="A21" s="10" t="s">
        <v>40</v>
      </c>
      <c r="B21" s="10" t="s">
        <v>42</v>
      </c>
      <c r="C21" s="11" t="s">
        <v>41</v>
      </c>
      <c r="D21" s="12" t="s">
        <v>43</v>
      </c>
      <c r="E21" s="13">
        <f>F21</f>
        <v>208000</v>
      </c>
      <c r="F21" s="14">
        <v>208000</v>
      </c>
      <c r="G21" s="14">
        <v>0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31">
        <v>0</v>
      </c>
      <c r="P21" s="32">
        <f t="shared" si="3"/>
        <v>208000</v>
      </c>
    </row>
    <row r="22" spans="1:16" ht="25.5" x14ac:dyDescent="0.2">
      <c r="A22" s="34" t="s">
        <v>134</v>
      </c>
      <c r="B22" s="33">
        <v>6013</v>
      </c>
      <c r="C22" s="34" t="s">
        <v>45</v>
      </c>
      <c r="D22" s="14" t="s">
        <v>135</v>
      </c>
      <c r="E22" s="13">
        <f>F22</f>
        <v>41800</v>
      </c>
      <c r="F22" s="14">
        <v>41800</v>
      </c>
      <c r="G22" s="14">
        <v>0</v>
      </c>
      <c r="H22" s="14">
        <v>0</v>
      </c>
      <c r="I22" s="14">
        <v>0</v>
      </c>
      <c r="J22" s="13">
        <f>O22</f>
        <v>725000</v>
      </c>
      <c r="K22" s="14">
        <v>725000</v>
      </c>
      <c r="L22" s="14">
        <v>0</v>
      </c>
      <c r="M22" s="14">
        <v>0</v>
      </c>
      <c r="N22" s="14">
        <v>0</v>
      </c>
      <c r="O22" s="31">
        <v>725000</v>
      </c>
      <c r="P22" s="32">
        <f t="shared" si="3"/>
        <v>766800</v>
      </c>
    </row>
    <row r="23" spans="1:16" ht="51" x14ac:dyDescent="0.2">
      <c r="A23" s="10" t="s">
        <v>44</v>
      </c>
      <c r="B23" s="10" t="s">
        <v>46</v>
      </c>
      <c r="C23" s="11" t="s">
        <v>45</v>
      </c>
      <c r="D23" s="12" t="s">
        <v>47</v>
      </c>
      <c r="E23" s="13">
        <v>2745817</v>
      </c>
      <c r="F23" s="14">
        <v>2745817</v>
      </c>
      <c r="G23" s="14">
        <v>0</v>
      </c>
      <c r="H23" s="14">
        <v>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31">
        <v>0</v>
      </c>
      <c r="P23" s="32">
        <f t="shared" si="3"/>
        <v>2745817</v>
      </c>
    </row>
    <row r="24" spans="1:16" x14ac:dyDescent="0.2">
      <c r="A24" s="10" t="s">
        <v>48</v>
      </c>
      <c r="B24" s="10" t="s">
        <v>49</v>
      </c>
      <c r="C24" s="11" t="s">
        <v>45</v>
      </c>
      <c r="D24" s="12" t="s">
        <v>50</v>
      </c>
      <c r="E24" s="13">
        <f>F24</f>
        <v>9371958</v>
      </c>
      <c r="F24" s="14">
        <v>9371958</v>
      </c>
      <c r="G24" s="14">
        <v>0</v>
      </c>
      <c r="H24" s="14">
        <v>1085690</v>
      </c>
      <c r="I24" s="14">
        <v>0</v>
      </c>
      <c r="J24" s="13">
        <v>0</v>
      </c>
      <c r="K24" s="14">
        <v>0</v>
      </c>
      <c r="L24" s="14">
        <v>0</v>
      </c>
      <c r="M24" s="14">
        <v>0</v>
      </c>
      <c r="N24" s="14">
        <v>0</v>
      </c>
      <c r="O24" s="31">
        <v>0</v>
      </c>
      <c r="P24" s="32">
        <f t="shared" si="3"/>
        <v>9371958</v>
      </c>
    </row>
    <row r="25" spans="1:16" x14ac:dyDescent="0.2">
      <c r="A25" s="10" t="s">
        <v>51</v>
      </c>
      <c r="B25" s="10" t="s">
        <v>53</v>
      </c>
      <c r="C25" s="11" t="s">
        <v>52</v>
      </c>
      <c r="D25" s="12" t="s">
        <v>54</v>
      </c>
      <c r="E25" s="13">
        <f>F25</f>
        <v>6000</v>
      </c>
      <c r="F25" s="14">
        <v>6000</v>
      </c>
      <c r="G25" s="14">
        <v>0</v>
      </c>
      <c r="H25" s="14">
        <v>0</v>
      </c>
      <c r="I25" s="14">
        <v>0</v>
      </c>
      <c r="J25" s="13">
        <f t="shared" ref="J25:J39" si="4">O25</f>
        <v>1016836</v>
      </c>
      <c r="K25" s="14">
        <v>0</v>
      </c>
      <c r="L25" s="14">
        <v>0</v>
      </c>
      <c r="M25" s="14">
        <v>0</v>
      </c>
      <c r="N25" s="14">
        <v>0</v>
      </c>
      <c r="O25" s="31">
        <v>1016836</v>
      </c>
      <c r="P25" s="32">
        <f>E25+J25</f>
        <v>1022836</v>
      </c>
    </row>
    <row r="26" spans="1:16" ht="25.5" x14ac:dyDescent="0.2">
      <c r="A26" s="10" t="s">
        <v>55</v>
      </c>
      <c r="B26" s="10" t="s">
        <v>57</v>
      </c>
      <c r="C26" s="11" t="s">
        <v>56</v>
      </c>
      <c r="D26" s="12" t="s">
        <v>58</v>
      </c>
      <c r="E26" s="13">
        <v>0</v>
      </c>
      <c r="F26" s="14">
        <v>0</v>
      </c>
      <c r="G26" s="14">
        <v>0</v>
      </c>
      <c r="H26" s="14">
        <v>0</v>
      </c>
      <c r="I26" s="14">
        <v>0</v>
      </c>
      <c r="J26" s="13">
        <f t="shared" si="4"/>
        <v>506480</v>
      </c>
      <c r="K26" s="14">
        <v>506480</v>
      </c>
      <c r="L26" s="14">
        <v>0</v>
      </c>
      <c r="M26" s="14">
        <v>0</v>
      </c>
      <c r="N26" s="14">
        <v>0</v>
      </c>
      <c r="O26" s="31">
        <v>506480</v>
      </c>
      <c r="P26" s="32">
        <f t="shared" si="3"/>
        <v>506480</v>
      </c>
    </row>
    <row r="27" spans="1:16" x14ac:dyDescent="0.2">
      <c r="A27" s="10" t="s">
        <v>59</v>
      </c>
      <c r="B27" s="10" t="s">
        <v>60</v>
      </c>
      <c r="C27" s="11" t="s">
        <v>56</v>
      </c>
      <c r="D27" s="12" t="s">
        <v>61</v>
      </c>
      <c r="E27" s="13">
        <v>0</v>
      </c>
      <c r="F27" s="14">
        <v>0</v>
      </c>
      <c r="G27" s="14">
        <v>0</v>
      </c>
      <c r="H27" s="14">
        <v>0</v>
      </c>
      <c r="I27" s="14">
        <v>0</v>
      </c>
      <c r="J27" s="13">
        <f t="shared" si="4"/>
        <v>1108680</v>
      </c>
      <c r="K27" s="14">
        <v>1108680</v>
      </c>
      <c r="L27" s="14">
        <v>0</v>
      </c>
      <c r="M27" s="14">
        <v>0</v>
      </c>
      <c r="N27" s="14">
        <v>0</v>
      </c>
      <c r="O27" s="31">
        <v>1108680</v>
      </c>
      <c r="P27" s="32">
        <f t="shared" si="3"/>
        <v>1108680</v>
      </c>
    </row>
    <row r="28" spans="1:16" ht="25.5" x14ac:dyDescent="0.2">
      <c r="A28" s="34" t="s">
        <v>139</v>
      </c>
      <c r="B28" s="34" t="s">
        <v>140</v>
      </c>
      <c r="C28" s="34" t="s">
        <v>56</v>
      </c>
      <c r="D28" s="14" t="s">
        <v>141</v>
      </c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3">
        <f t="shared" si="4"/>
        <v>6197750</v>
      </c>
      <c r="K28" s="14">
        <v>6197750</v>
      </c>
      <c r="L28" s="14">
        <v>0</v>
      </c>
      <c r="M28" s="14">
        <v>0</v>
      </c>
      <c r="N28" s="14">
        <v>0</v>
      </c>
      <c r="O28" s="31">
        <v>6197750</v>
      </c>
      <c r="P28" s="32">
        <f t="shared" si="3"/>
        <v>6197750</v>
      </c>
    </row>
    <row r="29" spans="1:16" x14ac:dyDescent="0.2">
      <c r="A29" s="34"/>
      <c r="B29" s="34"/>
      <c r="C29" s="34"/>
      <c r="D29" s="14" t="s">
        <v>130</v>
      </c>
      <c r="E29" s="13"/>
      <c r="F29" s="14"/>
      <c r="G29" s="14"/>
      <c r="H29" s="14"/>
      <c r="I29" s="14"/>
      <c r="J29" s="13"/>
      <c r="K29" s="14"/>
      <c r="L29" s="14"/>
      <c r="M29" s="14"/>
      <c r="N29" s="14"/>
      <c r="O29" s="31"/>
      <c r="P29" s="32"/>
    </row>
    <row r="30" spans="1:16" ht="25.5" x14ac:dyDescent="0.2">
      <c r="A30" s="34"/>
      <c r="B30" s="34"/>
      <c r="C30" s="34"/>
      <c r="D30" s="36" t="s">
        <v>153</v>
      </c>
      <c r="E30" s="13"/>
      <c r="F30" s="14"/>
      <c r="G30" s="14"/>
      <c r="H30" s="14"/>
      <c r="I30" s="14"/>
      <c r="J30" s="13">
        <f>K30</f>
        <v>2080000</v>
      </c>
      <c r="K30" s="14">
        <v>2080000</v>
      </c>
      <c r="L30" s="14">
        <v>0</v>
      </c>
      <c r="M30" s="14">
        <v>0</v>
      </c>
      <c r="N30" s="14">
        <v>0</v>
      </c>
      <c r="O30" s="31">
        <f>K30</f>
        <v>2080000</v>
      </c>
      <c r="P30" s="32">
        <f>J30+E30</f>
        <v>2080000</v>
      </c>
    </row>
    <row r="31" spans="1:16" ht="38.25" x14ac:dyDescent="0.2">
      <c r="A31" s="10" t="s">
        <v>156</v>
      </c>
      <c r="B31" s="10" t="s">
        <v>157</v>
      </c>
      <c r="C31" s="11" t="s">
        <v>63</v>
      </c>
      <c r="D31" s="12" t="s">
        <v>158</v>
      </c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3">
        <v>3594500</v>
      </c>
      <c r="K31" s="14">
        <v>3594500</v>
      </c>
      <c r="L31" s="14">
        <v>0</v>
      </c>
      <c r="M31" s="14">
        <v>0</v>
      </c>
      <c r="N31" s="14">
        <v>0</v>
      </c>
      <c r="O31" s="14">
        <v>3594500</v>
      </c>
      <c r="P31" s="13">
        <f t="shared" ref="P31" si="5">E31+J31</f>
        <v>3594500</v>
      </c>
    </row>
    <row r="32" spans="1:16" x14ac:dyDescent="0.2">
      <c r="A32" s="34"/>
      <c r="B32" s="34"/>
      <c r="C32" s="34"/>
      <c r="D32" s="14" t="s">
        <v>130</v>
      </c>
      <c r="E32" s="13"/>
      <c r="F32" s="14"/>
      <c r="G32" s="14"/>
      <c r="H32" s="14"/>
      <c r="I32" s="14"/>
      <c r="J32" s="13"/>
      <c r="K32" s="14"/>
      <c r="L32" s="14"/>
      <c r="M32" s="14"/>
      <c r="N32" s="14"/>
      <c r="O32" s="31"/>
      <c r="P32" s="32"/>
    </row>
    <row r="33" spans="1:16" ht="51" x14ac:dyDescent="0.2">
      <c r="A33" s="34"/>
      <c r="B33" s="34"/>
      <c r="C33" s="34"/>
      <c r="D33" s="36" t="s">
        <v>159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3">
        <v>3594500</v>
      </c>
      <c r="K33" s="14">
        <v>3594500</v>
      </c>
      <c r="L33" s="14">
        <v>0</v>
      </c>
      <c r="M33" s="14">
        <v>0</v>
      </c>
      <c r="N33" s="14">
        <v>0</v>
      </c>
      <c r="O33" s="14">
        <v>3594500</v>
      </c>
      <c r="P33" s="13">
        <f t="shared" ref="P33" si="6">E33+J33</f>
        <v>3594500</v>
      </c>
    </row>
    <row r="34" spans="1:16" ht="38.25" x14ac:dyDescent="0.2">
      <c r="A34" s="34" t="s">
        <v>142</v>
      </c>
      <c r="B34" s="34" t="s">
        <v>143</v>
      </c>
      <c r="C34" s="34" t="s">
        <v>56</v>
      </c>
      <c r="D34" s="14" t="s">
        <v>144</v>
      </c>
      <c r="E34" s="13">
        <v>0</v>
      </c>
      <c r="F34" s="14">
        <v>0</v>
      </c>
      <c r="G34" s="14">
        <v>0</v>
      </c>
      <c r="H34" s="14">
        <v>0</v>
      </c>
      <c r="I34" s="14">
        <v>0</v>
      </c>
      <c r="J34" s="13">
        <f t="shared" si="4"/>
        <v>17040</v>
      </c>
      <c r="K34" s="14">
        <v>17040</v>
      </c>
      <c r="L34" s="14">
        <v>0</v>
      </c>
      <c r="M34" s="14">
        <v>0</v>
      </c>
      <c r="N34" s="14">
        <v>0</v>
      </c>
      <c r="O34" s="31">
        <v>17040</v>
      </c>
      <c r="P34" s="32">
        <f t="shared" si="3"/>
        <v>17040</v>
      </c>
    </row>
    <row r="35" spans="1:16" x14ac:dyDescent="0.2">
      <c r="A35" s="34"/>
      <c r="B35" s="34"/>
      <c r="C35" s="34"/>
      <c r="D35" s="14" t="s">
        <v>130</v>
      </c>
      <c r="E35" s="13"/>
      <c r="F35" s="14"/>
      <c r="G35" s="14"/>
      <c r="H35" s="14"/>
      <c r="I35" s="14"/>
      <c r="J35" s="13"/>
      <c r="K35" s="14"/>
      <c r="L35" s="14"/>
      <c r="M35" s="14"/>
      <c r="N35" s="14"/>
      <c r="O35" s="31"/>
      <c r="P35" s="32"/>
    </row>
    <row r="36" spans="1:16" ht="51" x14ac:dyDescent="0.2">
      <c r="A36" s="34"/>
      <c r="B36" s="34"/>
      <c r="C36" s="34"/>
      <c r="D36" s="36" t="s">
        <v>149</v>
      </c>
      <c r="E36" s="37">
        <v>0</v>
      </c>
      <c r="F36" s="36">
        <v>0</v>
      </c>
      <c r="G36" s="36">
        <v>0</v>
      </c>
      <c r="H36" s="36">
        <v>0</v>
      </c>
      <c r="I36" s="36">
        <v>0</v>
      </c>
      <c r="J36" s="37">
        <f>K36</f>
        <v>13000</v>
      </c>
      <c r="K36" s="36">
        <v>13000</v>
      </c>
      <c r="L36" s="36">
        <v>0</v>
      </c>
      <c r="M36" s="36">
        <v>0</v>
      </c>
      <c r="N36" s="36">
        <v>0</v>
      </c>
      <c r="O36" s="38">
        <v>10000</v>
      </c>
      <c r="P36" s="39">
        <f>J36+E36</f>
        <v>13000</v>
      </c>
    </row>
    <row r="37" spans="1:16" ht="38.25" x14ac:dyDescent="0.2">
      <c r="A37" s="34"/>
      <c r="B37" s="34"/>
      <c r="C37" s="34"/>
      <c r="D37" s="36" t="s">
        <v>150</v>
      </c>
      <c r="E37" s="37">
        <v>0</v>
      </c>
      <c r="F37" s="36">
        <v>0</v>
      </c>
      <c r="G37" s="36">
        <v>0</v>
      </c>
      <c r="H37" s="36">
        <v>0</v>
      </c>
      <c r="I37" s="36">
        <v>0</v>
      </c>
      <c r="J37" s="37">
        <f>O37</f>
        <v>4000</v>
      </c>
      <c r="K37" s="40">
        <v>4000</v>
      </c>
      <c r="L37" s="36">
        <v>0</v>
      </c>
      <c r="M37" s="36">
        <v>0</v>
      </c>
      <c r="N37" s="36">
        <v>0</v>
      </c>
      <c r="O37" s="36">
        <v>4000</v>
      </c>
      <c r="P37" s="39">
        <f>O37+L37</f>
        <v>4000</v>
      </c>
    </row>
    <row r="38" spans="1:16" ht="25.5" x14ac:dyDescent="0.2">
      <c r="A38" s="10" t="s">
        <v>62</v>
      </c>
      <c r="B38" s="10" t="s">
        <v>64</v>
      </c>
      <c r="C38" s="11" t="s">
        <v>63</v>
      </c>
      <c r="D38" s="12" t="s">
        <v>65</v>
      </c>
      <c r="E38" s="13">
        <f>F38+I38</f>
        <v>2775117</v>
      </c>
      <c r="F38" s="14">
        <v>1999700</v>
      </c>
      <c r="G38" s="14">
        <v>0</v>
      </c>
      <c r="H38" s="14">
        <v>0</v>
      </c>
      <c r="I38" s="14">
        <v>775417</v>
      </c>
      <c r="J38" s="13">
        <f t="shared" si="4"/>
        <v>2488700</v>
      </c>
      <c r="K38" s="14">
        <v>2488700</v>
      </c>
      <c r="L38" s="14">
        <v>0</v>
      </c>
      <c r="M38" s="14">
        <v>0</v>
      </c>
      <c r="N38" s="14">
        <v>0</v>
      </c>
      <c r="O38" s="31">
        <v>2488700</v>
      </c>
      <c r="P38" s="32">
        <f t="shared" si="3"/>
        <v>5263817</v>
      </c>
    </row>
    <row r="39" spans="1:16" ht="38.25" x14ac:dyDescent="0.2">
      <c r="A39" s="10" t="s">
        <v>161</v>
      </c>
      <c r="B39" s="10">
        <v>7461</v>
      </c>
      <c r="C39" s="33" t="s">
        <v>162</v>
      </c>
      <c r="D39" s="12" t="s">
        <v>160</v>
      </c>
      <c r="E39" s="53">
        <v>0</v>
      </c>
      <c r="F39" s="54">
        <v>0</v>
      </c>
      <c r="G39" s="54">
        <v>0</v>
      </c>
      <c r="H39" s="54">
        <v>0</v>
      </c>
      <c r="I39" s="54">
        <v>0</v>
      </c>
      <c r="J39" s="13">
        <f t="shared" si="4"/>
        <v>4471000</v>
      </c>
      <c r="K39" s="14">
        <v>4471000</v>
      </c>
      <c r="L39" s="14">
        <v>0</v>
      </c>
      <c r="M39" s="14">
        <v>0</v>
      </c>
      <c r="N39" s="14">
        <v>0</v>
      </c>
      <c r="O39" s="31">
        <v>4471000</v>
      </c>
      <c r="P39" s="32">
        <f t="shared" si="3"/>
        <v>4471000</v>
      </c>
    </row>
    <row r="40" spans="1:16" ht="38.25" x14ac:dyDescent="0.2">
      <c r="A40" s="10" t="s">
        <v>66</v>
      </c>
      <c r="B40" s="10" t="s">
        <v>68</v>
      </c>
      <c r="C40" s="11" t="s">
        <v>67</v>
      </c>
      <c r="D40" s="12" t="s">
        <v>69</v>
      </c>
      <c r="E40" s="13">
        <v>100000</v>
      </c>
      <c r="F40" s="14">
        <v>100000</v>
      </c>
      <c r="G40" s="14">
        <v>0</v>
      </c>
      <c r="H40" s="14">
        <v>0</v>
      </c>
      <c r="I40" s="14">
        <v>0</v>
      </c>
      <c r="J40" s="13">
        <f>K40</f>
        <v>40000</v>
      </c>
      <c r="K40" s="14">
        <v>40000</v>
      </c>
      <c r="L40" s="14">
        <v>0</v>
      </c>
      <c r="M40" s="14">
        <v>0</v>
      </c>
      <c r="N40" s="14">
        <v>0</v>
      </c>
      <c r="O40" s="31">
        <v>40000</v>
      </c>
      <c r="P40" s="32">
        <f t="shared" si="3"/>
        <v>140000</v>
      </c>
    </row>
    <row r="41" spans="1:16" ht="25.5" x14ac:dyDescent="0.2">
      <c r="A41" s="10" t="s">
        <v>70</v>
      </c>
      <c r="B41" s="10" t="s">
        <v>71</v>
      </c>
      <c r="C41" s="11" t="s">
        <v>67</v>
      </c>
      <c r="D41" s="12" t="s">
        <v>72</v>
      </c>
      <c r="E41" s="13">
        <v>2351006</v>
      </c>
      <c r="F41" s="14">
        <v>2351006</v>
      </c>
      <c r="G41" s="14">
        <v>1644209</v>
      </c>
      <c r="H41" s="14">
        <v>52414</v>
      </c>
      <c r="I41" s="14">
        <v>0</v>
      </c>
      <c r="J41" s="13">
        <v>0</v>
      </c>
      <c r="K41" s="14">
        <v>0</v>
      </c>
      <c r="L41" s="14">
        <v>0</v>
      </c>
      <c r="M41" s="14">
        <v>0</v>
      </c>
      <c r="N41" s="14">
        <v>0</v>
      </c>
      <c r="O41" s="31">
        <v>0</v>
      </c>
      <c r="P41" s="32">
        <f t="shared" si="3"/>
        <v>2351006</v>
      </c>
    </row>
    <row r="42" spans="1:16" ht="25.5" x14ac:dyDescent="0.2">
      <c r="A42" s="10" t="s">
        <v>73</v>
      </c>
      <c r="B42" s="10" t="s">
        <v>75</v>
      </c>
      <c r="C42" s="11" t="s">
        <v>74</v>
      </c>
      <c r="D42" s="12" t="s">
        <v>76</v>
      </c>
      <c r="E42" s="13">
        <v>0</v>
      </c>
      <c r="F42" s="14">
        <v>0</v>
      </c>
      <c r="G42" s="14">
        <v>0</v>
      </c>
      <c r="H42" s="14">
        <v>0</v>
      </c>
      <c r="I42" s="14">
        <v>0</v>
      </c>
      <c r="J42" s="13">
        <f>L42+O42</f>
        <v>37125281</v>
      </c>
      <c r="K42" s="14">
        <v>0</v>
      </c>
      <c r="L42" s="14">
        <v>2000000</v>
      </c>
      <c r="M42" s="14">
        <v>0</v>
      </c>
      <c r="N42" s="14">
        <v>0</v>
      </c>
      <c r="O42" s="31">
        <v>35125281</v>
      </c>
      <c r="P42" s="32">
        <f t="shared" si="3"/>
        <v>37125281</v>
      </c>
    </row>
    <row r="43" spans="1:16" x14ac:dyDescent="0.2">
      <c r="A43" s="10" t="s">
        <v>77</v>
      </c>
      <c r="B43" s="10" t="s">
        <v>79</v>
      </c>
      <c r="C43" s="11" t="s">
        <v>78</v>
      </c>
      <c r="D43" s="12" t="s">
        <v>80</v>
      </c>
      <c r="E43" s="13">
        <v>23346200</v>
      </c>
      <c r="F43" s="14">
        <v>23346200</v>
      </c>
      <c r="G43" s="14">
        <v>0</v>
      </c>
      <c r="H43" s="14">
        <v>0</v>
      </c>
      <c r="I43" s="14">
        <v>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  <c r="O43" s="31">
        <v>0</v>
      </c>
      <c r="P43" s="32">
        <f t="shared" si="3"/>
        <v>23346200</v>
      </c>
    </row>
    <row r="44" spans="1:16" ht="38.25" x14ac:dyDescent="0.2">
      <c r="A44" s="10" t="s">
        <v>81</v>
      </c>
      <c r="B44" s="10" t="s">
        <v>82</v>
      </c>
      <c r="C44" s="11" t="s">
        <v>78</v>
      </c>
      <c r="D44" s="12" t="s">
        <v>83</v>
      </c>
      <c r="E44" s="13">
        <v>5105500</v>
      </c>
      <c r="F44" s="14">
        <v>5105500</v>
      </c>
      <c r="G44" s="14">
        <v>0</v>
      </c>
      <c r="H44" s="14">
        <v>0</v>
      </c>
      <c r="I44" s="14">
        <v>0</v>
      </c>
      <c r="J44" s="13">
        <v>0</v>
      </c>
      <c r="K44" s="14">
        <v>0</v>
      </c>
      <c r="L44" s="14">
        <v>0</v>
      </c>
      <c r="M44" s="14">
        <v>0</v>
      </c>
      <c r="N44" s="14">
        <v>0</v>
      </c>
      <c r="O44" s="31">
        <v>0</v>
      </c>
      <c r="P44" s="32">
        <f t="shared" si="3"/>
        <v>5105500</v>
      </c>
    </row>
    <row r="45" spans="1:16" ht="24" x14ac:dyDescent="0.2">
      <c r="A45" s="10"/>
      <c r="B45" s="10"/>
      <c r="C45" s="11"/>
      <c r="D45" s="25" t="s">
        <v>126</v>
      </c>
      <c r="E45" s="26">
        <v>5105500</v>
      </c>
      <c r="F45" s="26">
        <v>5105500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2">
        <f t="shared" si="3"/>
        <v>5105500</v>
      </c>
    </row>
    <row r="46" spans="1:16" ht="36" x14ac:dyDescent="0.2">
      <c r="A46" s="34" t="s">
        <v>136</v>
      </c>
      <c r="B46" s="34" t="s">
        <v>137</v>
      </c>
      <c r="C46" s="34" t="s">
        <v>78</v>
      </c>
      <c r="D46" s="35" t="s">
        <v>138</v>
      </c>
      <c r="E46" s="26">
        <f>F46+I46</f>
        <v>200000</v>
      </c>
      <c r="F46" s="26">
        <v>72000</v>
      </c>
      <c r="G46" s="21">
        <v>0</v>
      </c>
      <c r="H46" s="21">
        <v>0</v>
      </c>
      <c r="I46" s="21">
        <v>128000</v>
      </c>
      <c r="J46" s="13">
        <v>0</v>
      </c>
      <c r="K46" s="14">
        <v>0</v>
      </c>
      <c r="L46" s="14">
        <v>0</v>
      </c>
      <c r="M46" s="14">
        <v>0</v>
      </c>
      <c r="N46" s="14">
        <v>0</v>
      </c>
      <c r="O46" s="31">
        <v>0</v>
      </c>
      <c r="P46" s="22">
        <f t="shared" si="3"/>
        <v>200000</v>
      </c>
    </row>
    <row r="47" spans="1:16" x14ac:dyDescent="0.2">
      <c r="A47" s="10" t="s">
        <v>84</v>
      </c>
      <c r="B47" s="10" t="s">
        <v>85</v>
      </c>
      <c r="C47" s="11" t="s">
        <v>78</v>
      </c>
      <c r="D47" s="12" t="s">
        <v>86</v>
      </c>
      <c r="E47" s="13">
        <f>F47+I47</f>
        <v>4683502</v>
      </c>
      <c r="F47" s="14">
        <v>3492022</v>
      </c>
      <c r="G47" s="14">
        <v>0</v>
      </c>
      <c r="H47" s="14">
        <v>0</v>
      </c>
      <c r="I47" s="14">
        <v>1191480</v>
      </c>
      <c r="J47" s="13">
        <v>0</v>
      </c>
      <c r="K47" s="14">
        <v>0</v>
      </c>
      <c r="L47" s="14">
        <v>0</v>
      </c>
      <c r="M47" s="14">
        <v>0</v>
      </c>
      <c r="N47" s="14">
        <v>0</v>
      </c>
      <c r="O47" s="31">
        <v>0</v>
      </c>
      <c r="P47" s="32">
        <f t="shared" ref="P47:P55" si="7">E47+J47</f>
        <v>4683502</v>
      </c>
    </row>
    <row r="48" spans="1:16" x14ac:dyDescent="0.2">
      <c r="A48" s="4" t="s">
        <v>87</v>
      </c>
      <c r="B48" s="5"/>
      <c r="C48" s="6"/>
      <c r="D48" s="7" t="s">
        <v>88</v>
      </c>
      <c r="E48" s="8">
        <f>E49</f>
        <v>60489634</v>
      </c>
      <c r="F48" s="8">
        <f t="shared" ref="F48:O48" si="8">F49</f>
        <v>60489634</v>
      </c>
      <c r="G48" s="8">
        <f t="shared" si="8"/>
        <v>34228531</v>
      </c>
      <c r="H48" s="8">
        <f t="shared" si="8"/>
        <v>5467377</v>
      </c>
      <c r="I48" s="8">
        <f t="shared" si="8"/>
        <v>0</v>
      </c>
      <c r="J48" s="8">
        <f t="shared" si="8"/>
        <v>21589990</v>
      </c>
      <c r="K48" s="8">
        <f t="shared" si="8"/>
        <v>20971443</v>
      </c>
      <c r="L48" s="8">
        <f t="shared" si="8"/>
        <v>633747</v>
      </c>
      <c r="M48" s="8">
        <f t="shared" si="8"/>
        <v>0</v>
      </c>
      <c r="N48" s="8">
        <f t="shared" si="8"/>
        <v>0</v>
      </c>
      <c r="O48" s="8">
        <f t="shared" si="8"/>
        <v>20971443</v>
      </c>
      <c r="P48" s="22">
        <f t="shared" si="7"/>
        <v>82079624</v>
      </c>
    </row>
    <row r="49" spans="1:16" x14ac:dyDescent="0.2">
      <c r="A49" s="4" t="s">
        <v>89</v>
      </c>
      <c r="B49" s="5"/>
      <c r="C49" s="6"/>
      <c r="D49" s="7" t="s">
        <v>88</v>
      </c>
      <c r="E49" s="8">
        <f>E50+E51+E52+E60+E61+E62+E63+E64+E65+E66+E59</f>
        <v>60489634</v>
      </c>
      <c r="F49" s="9">
        <f>F50+F51+F52+F60+F61+F62+F63+F64+F65+F66+F59</f>
        <v>60489634</v>
      </c>
      <c r="G49" s="9">
        <f t="shared" ref="G49:N49" si="9">G50+G51+G52+G60+G61+G62+G63+G64+G65+G66</f>
        <v>34228531</v>
      </c>
      <c r="H49" s="9">
        <f t="shared" si="9"/>
        <v>5467377</v>
      </c>
      <c r="I49" s="9">
        <f t="shared" si="9"/>
        <v>0</v>
      </c>
      <c r="J49" s="9">
        <f t="shared" si="9"/>
        <v>21589990</v>
      </c>
      <c r="K49" s="9">
        <f>K50+K51+K52+K60+K61+K62+K63+K64+K65+K66+K59</f>
        <v>20971443</v>
      </c>
      <c r="L49" s="9">
        <f t="shared" si="9"/>
        <v>633747</v>
      </c>
      <c r="M49" s="9">
        <f t="shared" si="9"/>
        <v>0</v>
      </c>
      <c r="N49" s="9">
        <f t="shared" si="9"/>
        <v>0</v>
      </c>
      <c r="O49" s="9">
        <f>O50+O51+O52+O60+O61+O62+O63+O64+O65+O66+O59</f>
        <v>20971443</v>
      </c>
      <c r="P49" s="22">
        <f t="shared" si="7"/>
        <v>82079624</v>
      </c>
    </row>
    <row r="50" spans="1:16" ht="38.25" x14ac:dyDescent="0.2">
      <c r="A50" s="10" t="s">
        <v>90</v>
      </c>
      <c r="B50" s="10" t="s">
        <v>91</v>
      </c>
      <c r="C50" s="11" t="s">
        <v>21</v>
      </c>
      <c r="D50" s="12" t="s">
        <v>92</v>
      </c>
      <c r="E50" s="13">
        <v>1147526</v>
      </c>
      <c r="F50" s="14">
        <v>1147526</v>
      </c>
      <c r="G50" s="14">
        <v>844408</v>
      </c>
      <c r="H50" s="14">
        <v>0</v>
      </c>
      <c r="I50" s="14">
        <v>0</v>
      </c>
      <c r="J50" s="13">
        <f>O50</f>
        <v>400000</v>
      </c>
      <c r="K50" s="14">
        <v>400000</v>
      </c>
      <c r="L50" s="14">
        <v>0</v>
      </c>
      <c r="M50" s="14">
        <v>0</v>
      </c>
      <c r="N50" s="14">
        <v>0</v>
      </c>
      <c r="O50" s="31">
        <v>400000</v>
      </c>
      <c r="P50" s="32">
        <f t="shared" si="7"/>
        <v>1547526</v>
      </c>
    </row>
    <row r="51" spans="1:16" x14ac:dyDescent="0.2">
      <c r="A51" s="10" t="s">
        <v>93</v>
      </c>
      <c r="B51" s="10" t="s">
        <v>95</v>
      </c>
      <c r="C51" s="11" t="s">
        <v>94</v>
      </c>
      <c r="D51" s="12" t="s">
        <v>96</v>
      </c>
      <c r="E51" s="13">
        <f>F51+I51</f>
        <v>12788485</v>
      </c>
      <c r="F51" s="14">
        <v>12788485</v>
      </c>
      <c r="G51" s="14">
        <v>6771241</v>
      </c>
      <c r="H51" s="14">
        <v>1011846</v>
      </c>
      <c r="I51" s="14">
        <v>0</v>
      </c>
      <c r="J51" s="13">
        <f>L51+O51</f>
        <v>1963483</v>
      </c>
      <c r="K51" s="14">
        <v>1329736</v>
      </c>
      <c r="L51" s="14">
        <v>633747</v>
      </c>
      <c r="M51" s="14">
        <v>0</v>
      </c>
      <c r="N51" s="14">
        <v>0</v>
      </c>
      <c r="O51" s="31">
        <v>1329736</v>
      </c>
      <c r="P51" s="32">
        <f t="shared" si="7"/>
        <v>14751968</v>
      </c>
    </row>
    <row r="52" spans="1:16" ht="63.75" x14ac:dyDescent="0.2">
      <c r="A52" s="10" t="s">
        <v>97</v>
      </c>
      <c r="B52" s="10" t="s">
        <v>99</v>
      </c>
      <c r="C52" s="11" t="s">
        <v>98</v>
      </c>
      <c r="D52" s="12" t="s">
        <v>100</v>
      </c>
      <c r="E52" s="13">
        <f>F52+I52</f>
        <v>38709327</v>
      </c>
      <c r="F52" s="14">
        <v>38709327</v>
      </c>
      <c r="G52" s="14">
        <v>22634921</v>
      </c>
      <c r="H52" s="14">
        <v>4242191</v>
      </c>
      <c r="I52" s="14">
        <v>0</v>
      </c>
      <c r="J52" s="13">
        <f>O52</f>
        <v>17892235</v>
      </c>
      <c r="K52" s="14">
        <v>17892235</v>
      </c>
      <c r="L52" s="14">
        <v>0</v>
      </c>
      <c r="M52" s="14">
        <v>0</v>
      </c>
      <c r="N52" s="14">
        <v>0</v>
      </c>
      <c r="O52" s="31">
        <v>17892235</v>
      </c>
      <c r="P52" s="32">
        <f t="shared" si="7"/>
        <v>56601562</v>
      </c>
    </row>
    <row r="53" spans="1:16" x14ac:dyDescent="0.2">
      <c r="A53" s="10"/>
      <c r="B53" s="10"/>
      <c r="C53" s="11"/>
      <c r="D53" s="12" t="s">
        <v>130</v>
      </c>
      <c r="E53" s="13"/>
      <c r="F53" s="14"/>
      <c r="G53" s="14"/>
      <c r="H53" s="14"/>
      <c r="I53" s="14"/>
      <c r="J53" s="13"/>
      <c r="K53" s="14"/>
      <c r="L53" s="14"/>
      <c r="M53" s="14"/>
      <c r="N53" s="14"/>
      <c r="O53" s="31"/>
      <c r="P53" s="32">
        <f t="shared" si="7"/>
        <v>0</v>
      </c>
    </row>
    <row r="54" spans="1:16" ht="22.5" x14ac:dyDescent="0.2">
      <c r="A54" s="10"/>
      <c r="B54" s="10"/>
      <c r="C54" s="11"/>
      <c r="D54" s="43" t="s">
        <v>128</v>
      </c>
      <c r="E54" s="39">
        <f>F54</f>
        <v>20199000</v>
      </c>
      <c r="F54" s="38">
        <v>20199000</v>
      </c>
      <c r="G54" s="44">
        <v>16556557</v>
      </c>
      <c r="H54" s="44">
        <v>0</v>
      </c>
      <c r="I54" s="44">
        <v>0</v>
      </c>
      <c r="J54" s="45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39">
        <f t="shared" si="7"/>
        <v>20199000</v>
      </c>
    </row>
    <row r="55" spans="1:16" ht="52.5" customHeight="1" x14ac:dyDescent="0.2">
      <c r="A55" s="10"/>
      <c r="B55" s="10"/>
      <c r="C55" s="11"/>
      <c r="D55" s="41" t="s">
        <v>129</v>
      </c>
      <c r="E55" s="46">
        <f>F55</f>
        <v>14647</v>
      </c>
      <c r="F55" s="46">
        <v>14647</v>
      </c>
      <c r="G55" s="44">
        <v>7800</v>
      </c>
      <c r="H55" s="44">
        <v>0</v>
      </c>
      <c r="I55" s="44">
        <v>0</v>
      </c>
      <c r="J55" s="37">
        <f>O55</f>
        <v>8026</v>
      </c>
      <c r="K55" s="40">
        <v>8026</v>
      </c>
      <c r="L55" s="36">
        <v>0</v>
      </c>
      <c r="M55" s="36">
        <v>0</v>
      </c>
      <c r="N55" s="36">
        <v>0</v>
      </c>
      <c r="O55" s="36">
        <v>8026</v>
      </c>
      <c r="P55" s="39">
        <f t="shared" si="7"/>
        <v>22673</v>
      </c>
    </row>
    <row r="56" spans="1:16" ht="52.5" customHeight="1" x14ac:dyDescent="0.2">
      <c r="A56" s="10"/>
      <c r="B56" s="10"/>
      <c r="C56" s="11"/>
      <c r="D56" s="42" t="s">
        <v>151</v>
      </c>
      <c r="E56" s="37">
        <v>0</v>
      </c>
      <c r="F56" s="36">
        <v>0</v>
      </c>
      <c r="G56" s="36">
        <v>0</v>
      </c>
      <c r="H56" s="36">
        <v>0</v>
      </c>
      <c r="I56" s="36">
        <v>0</v>
      </c>
      <c r="J56" s="37">
        <f>O56</f>
        <v>3023893</v>
      </c>
      <c r="K56" s="40">
        <v>3023893</v>
      </c>
      <c r="L56" s="36">
        <v>0</v>
      </c>
      <c r="M56" s="36">
        <v>0</v>
      </c>
      <c r="N56" s="36">
        <v>0</v>
      </c>
      <c r="O56" s="36">
        <v>3023893</v>
      </c>
      <c r="P56" s="39">
        <f>O56+L56</f>
        <v>3023893</v>
      </c>
    </row>
    <row r="57" spans="1:16" ht="65.25" customHeight="1" x14ac:dyDescent="0.2">
      <c r="A57" s="10"/>
      <c r="B57" s="10"/>
      <c r="C57" s="11"/>
      <c r="D57" s="42" t="s">
        <v>152</v>
      </c>
      <c r="E57" s="37">
        <f>F57</f>
        <v>137133</v>
      </c>
      <c r="F57" s="36">
        <v>137133</v>
      </c>
      <c r="G57" s="36">
        <v>0</v>
      </c>
      <c r="H57" s="36">
        <v>0</v>
      </c>
      <c r="I57" s="36">
        <v>0</v>
      </c>
      <c r="J57" s="37">
        <f>K57</f>
        <v>45820</v>
      </c>
      <c r="K57" s="40">
        <v>45820</v>
      </c>
      <c r="L57" s="36">
        <v>0</v>
      </c>
      <c r="M57" s="36">
        <v>0</v>
      </c>
      <c r="N57" s="36">
        <v>0</v>
      </c>
      <c r="O57" s="36">
        <v>45820</v>
      </c>
      <c r="P57" s="39">
        <f>J57+E57</f>
        <v>182953</v>
      </c>
    </row>
    <row r="58" spans="1:16" ht="45" customHeight="1" x14ac:dyDescent="0.2">
      <c r="A58" s="10"/>
      <c r="B58" s="10"/>
      <c r="C58" s="11"/>
      <c r="D58" s="36" t="s">
        <v>154</v>
      </c>
      <c r="E58" s="37">
        <f>F58</f>
        <v>29061</v>
      </c>
      <c r="F58" s="36">
        <v>29061</v>
      </c>
      <c r="G58" s="36">
        <v>0</v>
      </c>
      <c r="H58" s="36">
        <v>0</v>
      </c>
      <c r="I58" s="36">
        <v>0</v>
      </c>
      <c r="J58" s="37">
        <f>K58</f>
        <v>263841</v>
      </c>
      <c r="K58" s="40">
        <v>263841</v>
      </c>
      <c r="L58" s="36"/>
      <c r="M58" s="36"/>
      <c r="N58" s="36"/>
      <c r="O58" s="36"/>
      <c r="P58" s="39">
        <f>J58+E58</f>
        <v>292902</v>
      </c>
    </row>
    <row r="59" spans="1:16" ht="61.5" customHeight="1" x14ac:dyDescent="0.2">
      <c r="A59" s="10" t="s">
        <v>163</v>
      </c>
      <c r="B59" s="10" t="s">
        <v>164</v>
      </c>
      <c r="C59" s="11" t="s">
        <v>165</v>
      </c>
      <c r="D59" s="12" t="s">
        <v>166</v>
      </c>
      <c r="E59" s="13">
        <v>500471</v>
      </c>
      <c r="F59" s="14">
        <v>500471</v>
      </c>
      <c r="G59" s="14">
        <v>403705</v>
      </c>
      <c r="H59" s="14">
        <v>0</v>
      </c>
      <c r="I59" s="14">
        <v>0</v>
      </c>
      <c r="J59" s="13">
        <v>15200</v>
      </c>
      <c r="K59" s="14">
        <v>15200</v>
      </c>
      <c r="L59" s="14">
        <v>0</v>
      </c>
      <c r="M59" s="14">
        <v>0</v>
      </c>
      <c r="N59" s="14">
        <v>0</v>
      </c>
      <c r="O59" s="14">
        <v>15200</v>
      </c>
      <c r="P59" s="13">
        <f t="shared" ref="P59" si="10">E59+J59</f>
        <v>515671</v>
      </c>
    </row>
    <row r="60" spans="1:16" ht="25.5" x14ac:dyDescent="0.2">
      <c r="A60" s="10" t="s">
        <v>101</v>
      </c>
      <c r="B60" s="10" t="s">
        <v>103</v>
      </c>
      <c r="C60" s="11" t="s">
        <v>102</v>
      </c>
      <c r="D60" s="12" t="s">
        <v>104</v>
      </c>
      <c r="E60" s="13">
        <v>1184792</v>
      </c>
      <c r="F60" s="14">
        <v>1184792</v>
      </c>
      <c r="G60" s="14">
        <v>908289</v>
      </c>
      <c r="H60" s="14">
        <v>0</v>
      </c>
      <c r="I60" s="14">
        <v>0</v>
      </c>
      <c r="J60" s="13">
        <f>O60</f>
        <v>17900</v>
      </c>
      <c r="K60" s="14">
        <v>17900</v>
      </c>
      <c r="L60" s="14">
        <v>0</v>
      </c>
      <c r="M60" s="14">
        <v>0</v>
      </c>
      <c r="N60" s="14">
        <v>0</v>
      </c>
      <c r="O60" s="31">
        <v>17900</v>
      </c>
      <c r="P60" s="32">
        <f t="shared" ref="P60:P73" si="11">E60+J60</f>
        <v>1202692</v>
      </c>
    </row>
    <row r="61" spans="1:16" ht="25.5" x14ac:dyDescent="0.2">
      <c r="A61" s="10" t="s">
        <v>105</v>
      </c>
      <c r="B61" s="10" t="s">
        <v>106</v>
      </c>
      <c r="C61" s="11" t="s">
        <v>102</v>
      </c>
      <c r="D61" s="12" t="s">
        <v>107</v>
      </c>
      <c r="E61" s="13">
        <f>F61+I61</f>
        <v>1696566</v>
      </c>
      <c r="F61" s="14">
        <v>1696566</v>
      </c>
      <c r="G61" s="14">
        <v>1314248</v>
      </c>
      <c r="H61" s="14">
        <v>0</v>
      </c>
      <c r="I61" s="14">
        <v>0</v>
      </c>
      <c r="J61" s="13">
        <v>0</v>
      </c>
      <c r="K61" s="14">
        <v>0</v>
      </c>
      <c r="L61" s="14">
        <v>0</v>
      </c>
      <c r="M61" s="14">
        <v>0</v>
      </c>
      <c r="N61" s="14">
        <v>0</v>
      </c>
      <c r="O61" s="31">
        <v>0</v>
      </c>
      <c r="P61" s="32">
        <f t="shared" si="11"/>
        <v>1696566</v>
      </c>
    </row>
    <row r="62" spans="1:16" x14ac:dyDescent="0.2">
      <c r="A62" s="10" t="s">
        <v>108</v>
      </c>
      <c r="B62" s="10" t="s">
        <v>109</v>
      </c>
      <c r="C62" s="11" t="s">
        <v>102</v>
      </c>
      <c r="D62" s="12" t="s">
        <v>110</v>
      </c>
      <c r="E62" s="13">
        <f>F62</f>
        <v>589640</v>
      </c>
      <c r="F62" s="14">
        <v>589640</v>
      </c>
      <c r="G62" s="14">
        <v>0</v>
      </c>
      <c r="H62" s="14">
        <v>0</v>
      </c>
      <c r="I62" s="14">
        <v>0</v>
      </c>
      <c r="J62" s="13">
        <v>0</v>
      </c>
      <c r="K62" s="14">
        <v>0</v>
      </c>
      <c r="L62" s="14">
        <v>0</v>
      </c>
      <c r="M62" s="14">
        <v>0</v>
      </c>
      <c r="N62" s="14">
        <v>0</v>
      </c>
      <c r="O62" s="31">
        <v>0</v>
      </c>
      <c r="P62" s="32">
        <f t="shared" si="11"/>
        <v>589640</v>
      </c>
    </row>
    <row r="63" spans="1:16" ht="25.5" x14ac:dyDescent="0.2">
      <c r="A63" s="34" t="s">
        <v>145</v>
      </c>
      <c r="B63" s="34" t="s">
        <v>146</v>
      </c>
      <c r="C63" s="33" t="s">
        <v>102</v>
      </c>
      <c r="D63" s="14" t="s">
        <v>147</v>
      </c>
      <c r="E63" s="13">
        <f>F63</f>
        <v>801776</v>
      </c>
      <c r="F63" s="14">
        <v>801776</v>
      </c>
      <c r="G63" s="14">
        <v>429826</v>
      </c>
      <c r="H63" s="14">
        <v>0</v>
      </c>
      <c r="I63" s="14">
        <v>0</v>
      </c>
      <c r="J63" s="13">
        <f>O63</f>
        <v>446500</v>
      </c>
      <c r="K63" s="14">
        <v>446500</v>
      </c>
      <c r="L63" s="14">
        <v>0</v>
      </c>
      <c r="M63" s="14">
        <v>0</v>
      </c>
      <c r="N63" s="14">
        <v>0</v>
      </c>
      <c r="O63" s="31">
        <v>446500</v>
      </c>
      <c r="P63" s="32">
        <f t="shared" si="11"/>
        <v>1248276</v>
      </c>
    </row>
    <row r="64" spans="1:16" ht="63.75" x14ac:dyDescent="0.2">
      <c r="A64" s="10" t="s">
        <v>111</v>
      </c>
      <c r="B64" s="10" t="s">
        <v>113</v>
      </c>
      <c r="C64" s="11" t="s">
        <v>112</v>
      </c>
      <c r="D64" s="12" t="s">
        <v>114</v>
      </c>
      <c r="E64" s="13">
        <v>199900</v>
      </c>
      <c r="F64" s="14">
        <v>199900</v>
      </c>
      <c r="G64" s="14">
        <v>0</v>
      </c>
      <c r="H64" s="14">
        <v>0</v>
      </c>
      <c r="I64" s="14">
        <v>0</v>
      </c>
      <c r="J64" s="13">
        <v>0</v>
      </c>
      <c r="K64" s="14">
        <v>0</v>
      </c>
      <c r="L64" s="14">
        <v>0</v>
      </c>
      <c r="M64" s="14">
        <v>0</v>
      </c>
      <c r="N64" s="14">
        <v>0</v>
      </c>
      <c r="O64" s="31">
        <v>0</v>
      </c>
      <c r="P64" s="32">
        <f t="shared" si="11"/>
        <v>199900</v>
      </c>
    </row>
    <row r="65" spans="1:16" ht="38.25" x14ac:dyDescent="0.2">
      <c r="A65" s="10" t="s">
        <v>115</v>
      </c>
      <c r="B65" s="10" t="s">
        <v>117</v>
      </c>
      <c r="C65" s="11" t="s">
        <v>116</v>
      </c>
      <c r="D65" s="12" t="s">
        <v>118</v>
      </c>
      <c r="E65" s="13">
        <f>F65</f>
        <v>2844511</v>
      </c>
      <c r="F65" s="14">
        <v>2844511</v>
      </c>
      <c r="G65" s="14">
        <v>1325598</v>
      </c>
      <c r="H65" s="14">
        <v>213340</v>
      </c>
      <c r="I65" s="14">
        <v>0</v>
      </c>
      <c r="J65" s="13">
        <f>K65</f>
        <v>869872</v>
      </c>
      <c r="K65" s="14">
        <v>869872</v>
      </c>
      <c r="L65" s="14">
        <v>0</v>
      </c>
      <c r="M65" s="14">
        <v>0</v>
      </c>
      <c r="N65" s="14">
        <v>0</v>
      </c>
      <c r="O65" s="31">
        <v>869872</v>
      </c>
      <c r="P65" s="32">
        <f t="shared" si="11"/>
        <v>3714383</v>
      </c>
    </row>
    <row r="66" spans="1:16" x14ac:dyDescent="0.2">
      <c r="A66" s="34" t="s">
        <v>148</v>
      </c>
      <c r="B66" s="34" t="s">
        <v>42</v>
      </c>
      <c r="C66" s="34" t="s">
        <v>116</v>
      </c>
      <c r="D66" s="14" t="s">
        <v>43</v>
      </c>
      <c r="E66" s="13">
        <v>26640</v>
      </c>
      <c r="F66" s="14">
        <v>26640</v>
      </c>
      <c r="G66" s="14">
        <v>0</v>
      </c>
      <c r="H66" s="14">
        <v>0</v>
      </c>
      <c r="I66" s="14">
        <v>0</v>
      </c>
      <c r="J66" s="13">
        <v>0</v>
      </c>
      <c r="K66" s="14">
        <v>0</v>
      </c>
      <c r="L66" s="14">
        <v>0</v>
      </c>
      <c r="M66" s="14">
        <v>0</v>
      </c>
      <c r="N66" s="14">
        <v>0</v>
      </c>
      <c r="O66" s="31">
        <v>0</v>
      </c>
      <c r="P66" s="32">
        <f t="shared" si="11"/>
        <v>26640</v>
      </c>
    </row>
    <row r="67" spans="1:16" x14ac:dyDescent="0.2">
      <c r="A67" s="15" t="s">
        <v>119</v>
      </c>
      <c r="B67" s="16" t="s">
        <v>119</v>
      </c>
      <c r="C67" s="17" t="s">
        <v>119</v>
      </c>
      <c r="D67" s="18" t="s">
        <v>120</v>
      </c>
      <c r="E67" s="8">
        <f>E13+E48</f>
        <v>126528610</v>
      </c>
      <c r="F67" s="8">
        <f>F13+F48</f>
        <v>124433713</v>
      </c>
      <c r="G67" s="8">
        <f>G13+G48</f>
        <v>42647740</v>
      </c>
      <c r="H67" s="8">
        <f>H13+H48</f>
        <v>7355831</v>
      </c>
      <c r="I67" s="8">
        <f>I13+I48</f>
        <v>2094897</v>
      </c>
      <c r="J67" s="8">
        <f>L67+O67</f>
        <v>79858865</v>
      </c>
      <c r="K67" s="8">
        <f>K13+K48</f>
        <v>41083001</v>
      </c>
      <c r="L67" s="8">
        <f>L13+L48</f>
        <v>2633747</v>
      </c>
      <c r="M67" s="8">
        <f>M13+M48</f>
        <v>0</v>
      </c>
      <c r="N67" s="8">
        <f>N13+N48</f>
        <v>0</v>
      </c>
      <c r="O67" s="8">
        <f>O13+O48</f>
        <v>77225118</v>
      </c>
      <c r="P67" s="22">
        <f t="shared" si="11"/>
        <v>206387475</v>
      </c>
    </row>
    <row r="68" spans="1:16" ht="25.5" x14ac:dyDescent="0.2">
      <c r="A68" s="15"/>
      <c r="B68" s="16"/>
      <c r="C68" s="17"/>
      <c r="D68" s="19" t="s">
        <v>124</v>
      </c>
      <c r="E68" s="20">
        <f>E71+E72+E70+E73+E78+E79+E80</f>
        <v>25505741</v>
      </c>
      <c r="F68" s="20">
        <f>F71+F72+F73+F70+F74+F75+F76+F78+F79+F80</f>
        <v>25505741</v>
      </c>
      <c r="G68" s="20">
        <f t="shared" ref="G68:O68" si="12">G71+G72+G73+G70+G74+G75+G76</f>
        <v>16564357</v>
      </c>
      <c r="H68" s="20">
        <f t="shared" si="12"/>
        <v>0</v>
      </c>
      <c r="I68" s="20">
        <f t="shared" si="12"/>
        <v>0</v>
      </c>
      <c r="J68" s="20">
        <f>J71+J72+J73+J70+J74+J75+J76+J78+J79+J80</f>
        <v>5435580</v>
      </c>
      <c r="K68" s="20">
        <f>K71+K72+K73+K70+K74+K75+K76+K78+K79+K80</f>
        <v>5435580</v>
      </c>
      <c r="L68" s="20">
        <f t="shared" si="12"/>
        <v>0</v>
      </c>
      <c r="M68" s="20">
        <f t="shared" si="12"/>
        <v>0</v>
      </c>
      <c r="N68" s="20">
        <f t="shared" si="12"/>
        <v>0</v>
      </c>
      <c r="O68" s="20">
        <f t="shared" si="12"/>
        <v>3045919</v>
      </c>
      <c r="P68" s="22">
        <f t="shared" si="11"/>
        <v>30941321</v>
      </c>
    </row>
    <row r="69" spans="1:16" x14ac:dyDescent="0.2">
      <c r="A69" s="15"/>
      <c r="B69" s="16"/>
      <c r="C69" s="17"/>
      <c r="D69" s="19" t="s">
        <v>125</v>
      </c>
      <c r="E69" s="20"/>
      <c r="F69" s="20"/>
      <c r="G69" s="21">
        <v>0</v>
      </c>
      <c r="H69" s="21">
        <v>0</v>
      </c>
      <c r="I69" s="21">
        <v>0</v>
      </c>
      <c r="J69" s="20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2">
        <f t="shared" si="11"/>
        <v>0</v>
      </c>
    </row>
    <row r="70" spans="1:16" ht="22.5" x14ac:dyDescent="0.2">
      <c r="A70" s="15"/>
      <c r="B70" s="16"/>
      <c r="C70" s="17"/>
      <c r="D70" s="43" t="s">
        <v>128</v>
      </c>
      <c r="E70" s="50">
        <f>F70</f>
        <v>20199000</v>
      </c>
      <c r="F70" s="38">
        <v>20199000</v>
      </c>
      <c r="G70" s="44">
        <v>16556557</v>
      </c>
      <c r="H70" s="44">
        <v>0</v>
      </c>
      <c r="I70" s="44">
        <v>0</v>
      </c>
      <c r="J70" s="45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7"/>
    </row>
    <row r="71" spans="1:16" ht="22.5" x14ac:dyDescent="0.2">
      <c r="A71" s="15"/>
      <c r="B71" s="16"/>
      <c r="C71" s="17"/>
      <c r="D71" s="48" t="s">
        <v>126</v>
      </c>
      <c r="E71" s="45">
        <v>5105500</v>
      </c>
      <c r="F71" s="49">
        <v>5105500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7">
        <f t="shared" si="11"/>
        <v>5105500</v>
      </c>
    </row>
    <row r="72" spans="1:16" ht="63.75" x14ac:dyDescent="0.2">
      <c r="A72" s="15"/>
      <c r="B72" s="16"/>
      <c r="C72" s="17"/>
      <c r="D72" s="42" t="s">
        <v>127</v>
      </c>
      <c r="E72" s="45">
        <v>20400</v>
      </c>
      <c r="F72" s="49">
        <v>20400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7">
        <f t="shared" si="11"/>
        <v>20400</v>
      </c>
    </row>
    <row r="73" spans="1:16" ht="45" x14ac:dyDescent="0.2">
      <c r="A73" s="15"/>
      <c r="B73" s="16"/>
      <c r="C73" s="17"/>
      <c r="D73" s="41" t="s">
        <v>129</v>
      </c>
      <c r="E73" s="51">
        <f>F73</f>
        <v>14647</v>
      </c>
      <c r="F73" s="46">
        <v>14647</v>
      </c>
      <c r="G73" s="44">
        <v>7800</v>
      </c>
      <c r="H73" s="44">
        <v>0</v>
      </c>
      <c r="I73" s="44">
        <v>0</v>
      </c>
      <c r="J73" s="44">
        <f>K73</f>
        <v>8026</v>
      </c>
      <c r="K73" s="44">
        <v>8026</v>
      </c>
      <c r="L73" s="44">
        <v>0</v>
      </c>
      <c r="M73" s="44">
        <v>0</v>
      </c>
      <c r="N73" s="44">
        <v>0</v>
      </c>
      <c r="O73" s="44">
        <f>K73</f>
        <v>8026</v>
      </c>
      <c r="P73" s="47">
        <f t="shared" si="11"/>
        <v>22673</v>
      </c>
    </row>
    <row r="74" spans="1:16" ht="38.25" x14ac:dyDescent="0.2">
      <c r="A74" s="15"/>
      <c r="B74" s="16"/>
      <c r="C74" s="17"/>
      <c r="D74" s="42" t="s">
        <v>151</v>
      </c>
      <c r="E74" s="52">
        <v>0</v>
      </c>
      <c r="F74" s="36">
        <v>0</v>
      </c>
      <c r="G74" s="36">
        <v>0</v>
      </c>
      <c r="H74" s="36">
        <v>0</v>
      </c>
      <c r="I74" s="36">
        <v>0</v>
      </c>
      <c r="J74" s="40">
        <f>O74</f>
        <v>3023893</v>
      </c>
      <c r="K74" s="40">
        <v>3023893</v>
      </c>
      <c r="L74" s="36">
        <v>0</v>
      </c>
      <c r="M74" s="36">
        <v>0</v>
      </c>
      <c r="N74" s="36">
        <v>0</v>
      </c>
      <c r="O74" s="36">
        <v>3023893</v>
      </c>
      <c r="P74" s="39">
        <f>O74+L74</f>
        <v>3023893</v>
      </c>
    </row>
    <row r="75" spans="1:16" ht="51" x14ac:dyDescent="0.2">
      <c r="A75" s="15"/>
      <c r="B75" s="16"/>
      <c r="C75" s="17"/>
      <c r="D75" s="36" t="s">
        <v>149</v>
      </c>
      <c r="E75" s="52">
        <v>0</v>
      </c>
      <c r="F75" s="36">
        <v>0</v>
      </c>
      <c r="G75" s="36">
        <v>0</v>
      </c>
      <c r="H75" s="36">
        <v>0</v>
      </c>
      <c r="I75" s="36">
        <v>0</v>
      </c>
      <c r="J75" s="40">
        <f>K75</f>
        <v>10000</v>
      </c>
      <c r="K75" s="36">
        <v>10000</v>
      </c>
      <c r="L75" s="36">
        <v>0</v>
      </c>
      <c r="M75" s="36">
        <v>0</v>
      </c>
      <c r="N75" s="36">
        <v>0</v>
      </c>
      <c r="O75" s="38">
        <v>10000</v>
      </c>
      <c r="P75" s="39">
        <f>J75+E75</f>
        <v>10000</v>
      </c>
    </row>
    <row r="76" spans="1:16" ht="38.25" x14ac:dyDescent="0.2">
      <c r="A76" s="15"/>
      <c r="B76" s="16"/>
      <c r="C76" s="17"/>
      <c r="D76" s="36" t="s">
        <v>150</v>
      </c>
      <c r="E76" s="52">
        <v>0</v>
      </c>
      <c r="F76" s="36">
        <v>0</v>
      </c>
      <c r="G76" s="36">
        <v>0</v>
      </c>
      <c r="H76" s="36">
        <v>0</v>
      </c>
      <c r="I76" s="36">
        <v>0</v>
      </c>
      <c r="J76" s="40">
        <f>O76</f>
        <v>4000</v>
      </c>
      <c r="K76" s="40">
        <v>4000</v>
      </c>
      <c r="L76" s="36">
        <v>0</v>
      </c>
      <c r="M76" s="36">
        <v>0</v>
      </c>
      <c r="N76" s="36">
        <v>0</v>
      </c>
      <c r="O76" s="36">
        <v>4000</v>
      </c>
      <c r="P76" s="39">
        <f>O76+L76</f>
        <v>4000</v>
      </c>
    </row>
    <row r="77" spans="1:16" hidden="1" x14ac:dyDescent="0.2">
      <c r="A77" s="15"/>
      <c r="B77" s="16"/>
      <c r="C77" s="17"/>
      <c r="D77" s="23"/>
      <c r="E77" s="24"/>
      <c r="F77" s="24"/>
      <c r="G77" s="21"/>
      <c r="H77" s="21"/>
      <c r="I77" s="21"/>
      <c r="J77" s="21"/>
      <c r="K77" s="21"/>
      <c r="L77" s="21"/>
      <c r="M77" s="21"/>
      <c r="N77" s="21"/>
      <c r="O77" s="21"/>
      <c r="P77" s="22"/>
    </row>
    <row r="78" spans="1:16" ht="68.25" customHeight="1" x14ac:dyDescent="0.2">
      <c r="A78" s="15"/>
      <c r="B78" s="16"/>
      <c r="C78" s="17"/>
      <c r="D78" s="42" t="s">
        <v>152</v>
      </c>
      <c r="E78" s="37">
        <f>F78</f>
        <v>137133</v>
      </c>
      <c r="F78" s="36">
        <v>137133</v>
      </c>
      <c r="G78" s="36">
        <v>0</v>
      </c>
      <c r="H78" s="36">
        <v>0</v>
      </c>
      <c r="I78" s="36">
        <v>0</v>
      </c>
      <c r="J78" s="37">
        <f>K78</f>
        <v>45820</v>
      </c>
      <c r="K78" s="40">
        <v>45820</v>
      </c>
      <c r="L78" s="36">
        <v>0</v>
      </c>
      <c r="M78" s="36">
        <v>0</v>
      </c>
      <c r="N78" s="36">
        <v>0</v>
      </c>
      <c r="O78" s="36">
        <v>45820</v>
      </c>
      <c r="P78" s="39">
        <f>J78+E78</f>
        <v>182953</v>
      </c>
    </row>
    <row r="79" spans="1:16" ht="46.5" customHeight="1" x14ac:dyDescent="0.2">
      <c r="A79" s="15"/>
      <c r="B79" s="16"/>
      <c r="C79" s="17"/>
      <c r="D79" s="42" t="s">
        <v>154</v>
      </c>
      <c r="E79" s="37">
        <f>F79</f>
        <v>29061</v>
      </c>
      <c r="F79" s="36">
        <v>29061</v>
      </c>
      <c r="G79" s="36">
        <v>0</v>
      </c>
      <c r="H79" s="36">
        <v>0</v>
      </c>
      <c r="I79" s="36">
        <v>0</v>
      </c>
      <c r="J79" s="37">
        <f>K79</f>
        <v>263841</v>
      </c>
      <c r="K79" s="40">
        <v>263841</v>
      </c>
      <c r="L79" s="36"/>
      <c r="M79" s="36"/>
      <c r="N79" s="36"/>
      <c r="O79" s="36"/>
      <c r="P79" s="39">
        <f>J79+E79</f>
        <v>292902</v>
      </c>
    </row>
    <row r="80" spans="1:16" ht="28.5" customHeight="1" x14ac:dyDescent="0.2">
      <c r="A80" s="15"/>
      <c r="B80" s="16"/>
      <c r="C80" s="17"/>
      <c r="D80" s="36" t="s">
        <v>153</v>
      </c>
      <c r="E80" s="37">
        <v>0</v>
      </c>
      <c r="F80" s="36">
        <v>0</v>
      </c>
      <c r="G80" s="36">
        <v>0</v>
      </c>
      <c r="H80" s="36">
        <v>0</v>
      </c>
      <c r="I80" s="36">
        <v>0</v>
      </c>
      <c r="J80" s="37">
        <f>K80</f>
        <v>2080000</v>
      </c>
      <c r="K80" s="40">
        <v>2080000</v>
      </c>
      <c r="L80" s="36">
        <v>0</v>
      </c>
      <c r="M80" s="36">
        <v>0</v>
      </c>
      <c r="N80" s="36">
        <v>0</v>
      </c>
      <c r="O80" s="36">
        <v>2080000</v>
      </c>
      <c r="P80" s="39">
        <f>J80</f>
        <v>2080000</v>
      </c>
    </row>
    <row r="83" spans="2:9" x14ac:dyDescent="0.2">
      <c r="B83" s="1" t="s">
        <v>121</v>
      </c>
      <c r="I83" s="1" t="s">
        <v>122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41" right="0.19685039370078741" top="0.39370078740157483" bottom="0.19685039370078741" header="0" footer="0"/>
  <pageSetup paperSize="9" scale="65" fitToHeight="50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2019-07-03T13:41:15Z</cp:lastPrinted>
  <dcterms:created xsi:type="dcterms:W3CDTF">2019-01-14T07:06:24Z</dcterms:created>
  <dcterms:modified xsi:type="dcterms:W3CDTF">2019-07-04T11:47:03Z</dcterms:modified>
</cp:coreProperties>
</file>