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Telegram Desktop\"/>
    </mc:Choice>
  </mc:AlternateContent>
  <bookViews>
    <workbookView xWindow="0" yWindow="0" windowWidth="20490" windowHeight="83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51" i="1" l="1"/>
  <c r="J69" i="1"/>
  <c r="J70" i="1"/>
  <c r="E70" i="1"/>
  <c r="P70" i="1" s="1"/>
  <c r="J53" i="1" l="1"/>
  <c r="E54" i="1"/>
  <c r="F14" i="1"/>
  <c r="K75" i="1" l="1"/>
  <c r="J89" i="1"/>
  <c r="P89" i="1" s="1"/>
  <c r="E89" i="1"/>
  <c r="O86" i="1"/>
  <c r="J65" i="1"/>
  <c r="E69" i="1"/>
  <c r="E63" i="1"/>
  <c r="J61" i="1"/>
  <c r="E61" i="1"/>
  <c r="P61" i="1" s="1"/>
  <c r="J62" i="1"/>
  <c r="E62" i="1" l="1"/>
  <c r="J41" i="1"/>
  <c r="E49" i="1"/>
  <c r="P49" i="1" s="1"/>
  <c r="E39" i="1"/>
  <c r="J24" i="1"/>
  <c r="L75" i="1" l="1"/>
  <c r="M75" i="1"/>
  <c r="N75" i="1"/>
  <c r="J88" i="1"/>
  <c r="P88" i="1" s="1"/>
  <c r="J73" i="1"/>
  <c r="P73" i="1" s="1"/>
  <c r="J71" i="1"/>
  <c r="P71" i="1"/>
  <c r="E67" i="1"/>
  <c r="E53" i="1"/>
  <c r="E52" i="1"/>
  <c r="G14" i="1" l="1"/>
  <c r="H14" i="1"/>
  <c r="I14" i="1"/>
  <c r="K14" i="1"/>
  <c r="L14" i="1"/>
  <c r="M14" i="1"/>
  <c r="N14" i="1"/>
  <c r="O14" i="1"/>
  <c r="E47" i="1"/>
  <c r="P47" i="1" s="1"/>
  <c r="F75" i="1" l="1"/>
  <c r="J86" i="1"/>
  <c r="E86" i="1"/>
  <c r="O51" i="1"/>
  <c r="F51" i="1"/>
  <c r="J63" i="1"/>
  <c r="E65" i="1"/>
  <c r="P62" i="1"/>
  <c r="E60" i="1"/>
  <c r="J39" i="1"/>
  <c r="P39" i="1" s="1"/>
  <c r="P33" i="1"/>
  <c r="P31" i="1"/>
  <c r="P86" i="1" l="1"/>
  <c r="J87" i="1"/>
  <c r="P87" i="1" s="1"/>
  <c r="J60" i="1"/>
  <c r="P60" i="1" s="1"/>
  <c r="O30" i="1"/>
  <c r="J30" i="1"/>
  <c r="P30" i="1" s="1"/>
  <c r="J85" i="1" l="1"/>
  <c r="E85" i="1"/>
  <c r="J57" i="1"/>
  <c r="O80" i="1"/>
  <c r="O75" i="1" s="1"/>
  <c r="J80" i="1"/>
  <c r="J59" i="1"/>
  <c r="P59" i="1" s="1"/>
  <c r="E59" i="1"/>
  <c r="P85" i="1" l="1"/>
  <c r="E48" i="1"/>
  <c r="G75" i="1" l="1"/>
  <c r="H75" i="1"/>
  <c r="I75" i="1"/>
  <c r="P83" i="1" l="1"/>
  <c r="J83" i="1"/>
  <c r="J82" i="1"/>
  <c r="P82" i="1" s="1"/>
  <c r="P81" i="1"/>
  <c r="J81" i="1"/>
  <c r="P58" i="1"/>
  <c r="J58" i="1"/>
  <c r="J36" i="1"/>
  <c r="P36" i="1" s="1"/>
  <c r="P37" i="1"/>
  <c r="J37" i="1"/>
  <c r="J75" i="1" l="1"/>
  <c r="E20" i="1"/>
  <c r="K50" i="1" l="1"/>
  <c r="J27" i="1"/>
  <c r="K13" i="1"/>
  <c r="J52" i="1"/>
  <c r="J54" i="1"/>
  <c r="J66" i="1"/>
  <c r="J68" i="1"/>
  <c r="J42" i="1"/>
  <c r="G51" i="1"/>
  <c r="G50" i="1" s="1"/>
  <c r="H51" i="1"/>
  <c r="H50" i="1" s="1"/>
  <c r="I51" i="1"/>
  <c r="I50" i="1" s="1"/>
  <c r="L51" i="1"/>
  <c r="L50" i="1" s="1"/>
  <c r="M51" i="1"/>
  <c r="M50" i="1" s="1"/>
  <c r="N51" i="1"/>
  <c r="N50" i="1" s="1"/>
  <c r="O50" i="1"/>
  <c r="F50" i="1"/>
  <c r="P69" i="1"/>
  <c r="E68" i="1"/>
  <c r="E66" i="1"/>
  <c r="E64" i="1"/>
  <c r="E51" i="1" s="1"/>
  <c r="F13" i="1"/>
  <c r="G13" i="1"/>
  <c r="H13" i="1"/>
  <c r="I13" i="1"/>
  <c r="I74" i="1" s="1"/>
  <c r="L13" i="1"/>
  <c r="M13" i="1"/>
  <c r="M74" i="1" s="1"/>
  <c r="N13" i="1"/>
  <c r="O13" i="1"/>
  <c r="J40" i="1"/>
  <c r="J38" i="1"/>
  <c r="J34" i="1"/>
  <c r="J26" i="1"/>
  <c r="J28" i="1"/>
  <c r="P28" i="1" s="1"/>
  <c r="J22" i="1"/>
  <c r="E25" i="1"/>
  <c r="J25" i="1"/>
  <c r="J16" i="1"/>
  <c r="J15" i="1"/>
  <c r="E46" i="1"/>
  <c r="P46" i="1" s="1"/>
  <c r="E38" i="1"/>
  <c r="E24" i="1"/>
  <c r="E22" i="1"/>
  <c r="E21" i="1"/>
  <c r="E16" i="1"/>
  <c r="E15" i="1"/>
  <c r="J51" i="1" l="1"/>
  <c r="E14" i="1"/>
  <c r="E13" i="1" s="1"/>
  <c r="N74" i="1"/>
  <c r="L74" i="1"/>
  <c r="P66" i="1"/>
  <c r="K74" i="1"/>
  <c r="O74" i="1"/>
  <c r="H74" i="1"/>
  <c r="J14" i="1"/>
  <c r="J13" i="1" s="1"/>
  <c r="E50" i="1"/>
  <c r="F74" i="1"/>
  <c r="G74" i="1"/>
  <c r="P25" i="1"/>
  <c r="P34" i="1"/>
  <c r="P22" i="1"/>
  <c r="J50" i="1"/>
  <c r="P55" i="1"/>
  <c r="P18" i="1"/>
  <c r="E57" i="1"/>
  <c r="P57" i="1" s="1"/>
  <c r="E56" i="1"/>
  <c r="P56" i="1" s="1"/>
  <c r="P45" i="1"/>
  <c r="E77" i="1"/>
  <c r="E80" i="1"/>
  <c r="P80" i="1" s="1"/>
  <c r="P79" i="1"/>
  <c r="P78" i="1"/>
  <c r="P76" i="1"/>
  <c r="E75" i="1" l="1"/>
  <c r="P75" i="1" s="1"/>
  <c r="J74" i="1"/>
  <c r="E74" i="1"/>
  <c r="P68" i="1"/>
  <c r="P67" i="1"/>
  <c r="P65" i="1"/>
  <c r="P64" i="1"/>
  <c r="P63" i="1"/>
  <c r="P54" i="1"/>
  <c r="P53" i="1"/>
  <c r="P52" i="1"/>
  <c r="P51" i="1"/>
  <c r="P50" i="1"/>
  <c r="P48" i="1"/>
  <c r="P44" i="1"/>
  <c r="P43" i="1"/>
  <c r="P42" i="1"/>
  <c r="P41" i="1"/>
  <c r="P40" i="1"/>
  <c r="P38" i="1"/>
  <c r="P27" i="1"/>
  <c r="P26" i="1"/>
  <c r="P24" i="1"/>
  <c r="P23" i="1"/>
  <c r="P21" i="1"/>
  <c r="P20" i="1"/>
  <c r="P19" i="1"/>
  <c r="P17" i="1"/>
  <c r="P16" i="1"/>
  <c r="P15" i="1"/>
  <c r="P13" i="1"/>
  <c r="P74" i="1" l="1"/>
  <c r="P14" i="1"/>
</calcChain>
</file>

<file path=xl/sharedStrings.xml><?xml version="1.0" encoding="utf-8"?>
<sst xmlns="http://schemas.openxmlformats.org/spreadsheetml/2006/main" count="228" uniqueCount="178">
  <si>
    <t>отг с. Галицинове</t>
  </si>
  <si>
    <t>Додаток 3</t>
  </si>
  <si>
    <t>до рішення Галицинівської сільської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</si>
  <si>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</si>
  <si>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</si>
  <si>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</si>
  <si>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</si>
  <si>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</si>
  <si>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</si>
  <si>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</si>
  <si>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</si>
  <si>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</si>
  <si>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</si>
  <si>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</si>
  <si>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</si>
  <si>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</si>
  <si>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</si>
  <si>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</si>
  <si>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</si>
  <si>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</si>
  <si>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</si>
  <si>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</si>
  <si>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</si>
  <si>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</si>
  <si>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</si>
  <si>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</si>
  <si>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</si>
  <si>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</si>
  <si>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0112146</t>
  </si>
  <si>
    <t>0763</t>
  </si>
  <si>
    <t>2146</t>
  </si>
  <si>
    <t>Відшкодування вартості лікарських засобів для лікування окремих захворювань</t>
  </si>
  <si>
    <t>0113191</t>
  </si>
  <si>
    <t>1030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</si>
  <si>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</si>
  <si>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</si>
  <si>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</si>
  <si>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</si>
  <si>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</si>
  <si>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</si>
  <si>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</si>
  <si>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</si>
  <si>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</si>
  <si>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</si>
  <si>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</si>
  <si>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</si>
  <si>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</si>
  <si>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</si>
  <si>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</si>
  <si>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</si>
  <si>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</si>
  <si>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</si>
  <si>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</si>
  <si>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</si>
  <si>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</si>
  <si>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</si>
  <si>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</si>
  <si>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</si>
  <si>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</si>
  <si>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0117322</t>
  </si>
  <si>
    <t>7322</t>
  </si>
  <si>
    <t>Будівництво медичних установ та закладів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</si>
  <si>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</si>
  <si>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</si>
  <si>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</si>
  <si>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</si>
  <si>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</si>
  <si>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</si>
  <si>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</si>
  <si>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</si>
  <si>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</si>
  <si>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</si>
  <si>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</si>
  <si>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</si>
  <si>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</si>
  <si>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</si>
  <si>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</si>
  <si>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</si>
  <si>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</si>
  <si>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</si>
  <si>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</si>
  <si>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</si>
  <si>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</si>
  <si>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</si>
  <si>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</si>
  <si>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</si>
  <si>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</si>
  <si>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0600000</t>
  </si>
  <si>
    <t>Орган з питань освіти і науки, молоді та спорту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</si>
  <si>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</si>
  <si>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</si>
  <si>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</si>
  <si>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</si>
  <si>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</si>
  <si>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</si>
  <si>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</si>
  <si>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</si>
  <si>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</si>
  <si>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</si>
  <si>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</si>
  <si>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</si>
  <si>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</si>
  <si>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</si>
  <si>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</si>
  <si>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</si>
  <si>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</si>
  <si>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</si>
  <si>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</si>
  <si>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</si>
  <si>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</si>
  <si>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</si>
  <si>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</si>
  <si>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</si>
  <si>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</si>
  <si>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</si>
  <si>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</si>
  <si>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</si>
  <si>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</si>
  <si>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</si>
  <si>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X</t>
  </si>
  <si>
    <t>Усього</t>
  </si>
  <si>
    <t>Сільський голова</t>
  </si>
  <si>
    <t>І.В. Назар</t>
  </si>
  <si>
    <t>"Про сільський бюджет Галицинівської сільської ради на 2019 рік"</t>
  </si>
  <si>
    <t>в тому числі видатки за рахунок цільових субвенцій з державного бюджету</t>
  </si>
  <si>
    <t xml:space="preserve">з них: </t>
  </si>
  <si>
    <t>видатки за рахунок коштів медичної субвенції з державного бюджету місцевим бюджетам</t>
  </si>
  <si>
    <t>видатки 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</si>
  <si>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  видатки за рахунок освітньої субвенції з державного бюджету місцевим бюджетам</t>
  </si>
  <si>
    <t>видатки 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</si>
  <si>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 них:</t>
  </si>
  <si>
    <t>видатків Галицинівської сільської ради на 2019 рік</t>
  </si>
  <si>
    <t>'Апарат(секретаріат) місцевої ради ( 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рад, районних рад у містах</t>
  </si>
  <si>
    <t>УТОЧНЕНИЙ РОЗПОДІЛ</t>
  </si>
  <si>
    <t>0116013</t>
  </si>
  <si>
    <t>Забезпечення діяльності водопровідно-каналізаційного господарства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</si>
  <si>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</si>
  <si>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</si>
  <si>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</si>
  <si>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0117325</t>
  </si>
  <si>
    <t>7325</t>
  </si>
  <si>
    <t>Будівництво споруд, установ та закладів фізичної культури і спорту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</si>
  <si>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</si>
  <si>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</si>
  <si>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</si>
  <si>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0611170</t>
  </si>
  <si>
    <t>1170</t>
  </si>
  <si>
    <t>Забезпечення  діяльності інклюзивно-ресурсних центрів</t>
  </si>
  <si>
    <t>0614082</t>
  </si>
  <si>
    <t>за рахунок субвенції з державного бюджету місцевому бюджету на виконання заходів щодо соціально-економічного розвитку окремих територій</t>
  </si>
  <si>
    <t>за рахунок залучення залишку субвенції на виконання заходів щодо соціально-економічного розвитку окремих територій</t>
  </si>
  <si>
    <t xml:space="preserve">видатки за рахунок залучення залишку коштів освітньої субвенції, що утворився на початок бюджетного періоду </t>
  </si>
  <si>
    <t>видатки за рахунок субвенції  з місцевого  бюджету 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</si>
  <si>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інших субвенцій з місцевого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</si>
  <si>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</si>
  <si>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</si>
  <si>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</si>
  <si>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</si>
  <si>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за рахунок субвенції з державного бюджету місцевому бюджету на формування  інфраструктури об`єднаних територіальних громад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</si>
  <si>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</si>
  <si>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</si>
  <si>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0456</t>
  </si>
  <si>
    <t>0611100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</si>
  <si>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</si>
  <si>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</si>
  <si>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</si>
  <si>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0119730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</si>
  <si>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</si>
  <si>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</si>
  <si>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0617363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</si>
  <si>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</si>
  <si>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</si>
  <si>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</si>
  <si>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</si>
  <si>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від 11.10.2019 №1</t>
  </si>
  <si>
    <t>0617324</t>
  </si>
  <si>
    <t>Будівництво установ та закладів культури</t>
  </si>
  <si>
    <t>7324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</si>
</sst>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49" fontId="3" fillId="0" borderId="1" xfId="0" quotePrefix="1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vertical="center"/>
    </xf>
    <xf numFmtId="4" fontId="7" fillId="2" borderId="1" xfId="0" applyNumberFormat="1" applyFont="1" applyFill="1" applyBorder="1" applyAlignment="1">
      <alignment vertical="center" wrapText="1"/>
    </xf>
    <xf numFmtId="49" fontId="8" fillId="0" borderId="1" xfId="0" quotePrefix="1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2" fontId="7" fillId="3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5" fillId="2" borderId="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49" fontId="0" fillId="0" borderId="1" xfId="0" quotePrefix="1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tabSelected="1" topLeftCell="D67" workbookViewId="0">
      <selection activeCell="J52" sqref="J52"/>
    </sheetView>
  </sheetViews>
  <sheetFormatPr defaultRowHeight="12.75" x14ac:dyDescent="0.2"/>
  <cols>
    <col min="1" max="3" width="12" customWidth="1"/>
    <col min="4" max="4" width="40.7109375" customWidth="1"/>
    <col min="5" max="14" width="13.7109375" customWidth="1"/>
    <col min="15" max="16" width="13.7109375" style="27" customWidth="1"/>
  </cols>
  <sheetData>
    <row r="1" spans="1:16" x14ac:dyDescent="0.2">
      <c r="A1" t="s">
        <v>0</v>
      </c>
      <c r="M1" t="s">
        <v>1</v>
      </c>
    </row>
    <row r="2" spans="1:16" x14ac:dyDescent="0.2">
      <c r="M2" t="s">
        <v>2</v>
      </c>
    </row>
    <row r="3" spans="1:16" x14ac:dyDescent="0.2">
      <c r="M3" t="s">
        <v>123</v>
      </c>
    </row>
    <row r="4" spans="1:16" x14ac:dyDescent="0.2">
      <c r="M4" t="s">
        <v>174</v>
      </c>
    </row>
    <row r="5" spans="1:16" x14ac:dyDescent="0.2">
      <c r="A5" s="62" t="s">
        <v>133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x14ac:dyDescent="0.2">
      <c r="A6" s="62" t="s">
        <v>131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x14ac:dyDescent="0.2">
      <c r="P7" s="28" t="s">
        <v>3</v>
      </c>
    </row>
    <row r="8" spans="1:16" x14ac:dyDescent="0.2">
      <c r="A8" s="64" t="s">
        <v>4</v>
      </c>
      <c r="B8" s="64" t="s">
        <v>5</v>
      </c>
      <c r="C8" s="64" t="s">
        <v>6</v>
      </c>
      <c r="D8" s="65" t="s">
        <v>7</v>
      </c>
      <c r="E8" s="65" t="s">
        <v>8</v>
      </c>
      <c r="F8" s="65"/>
      <c r="G8" s="65"/>
      <c r="H8" s="65"/>
      <c r="I8" s="65"/>
      <c r="J8" s="65" t="s">
        <v>15</v>
      </c>
      <c r="K8" s="65"/>
      <c r="L8" s="65"/>
      <c r="M8" s="65"/>
      <c r="N8" s="65"/>
      <c r="O8" s="65"/>
      <c r="P8" s="68" t="s">
        <v>17</v>
      </c>
    </row>
    <row r="9" spans="1:16" x14ac:dyDescent="0.2">
      <c r="A9" s="65"/>
      <c r="B9" s="65"/>
      <c r="C9" s="65"/>
      <c r="D9" s="65"/>
      <c r="E9" s="66" t="s">
        <v>9</v>
      </c>
      <c r="F9" s="65" t="s">
        <v>10</v>
      </c>
      <c r="G9" s="65" t="s">
        <v>11</v>
      </c>
      <c r="H9" s="65"/>
      <c r="I9" s="65" t="s">
        <v>14</v>
      </c>
      <c r="J9" s="66" t="s">
        <v>9</v>
      </c>
      <c r="K9" s="65" t="s">
        <v>16</v>
      </c>
      <c r="L9" s="65" t="s">
        <v>10</v>
      </c>
      <c r="M9" s="65" t="s">
        <v>11</v>
      </c>
      <c r="N9" s="65"/>
      <c r="O9" s="67" t="s">
        <v>14</v>
      </c>
      <c r="P9" s="67"/>
    </row>
    <row r="10" spans="1:16" x14ac:dyDescent="0.2">
      <c r="A10" s="65"/>
      <c r="B10" s="65"/>
      <c r="C10" s="65"/>
      <c r="D10" s="65"/>
      <c r="E10" s="65"/>
      <c r="F10" s="65"/>
      <c r="G10" s="65" t="s">
        <v>12</v>
      </c>
      <c r="H10" s="65" t="s">
        <v>13</v>
      </c>
      <c r="I10" s="65"/>
      <c r="J10" s="65"/>
      <c r="K10" s="65"/>
      <c r="L10" s="65"/>
      <c r="M10" s="65" t="s">
        <v>12</v>
      </c>
      <c r="N10" s="65" t="s">
        <v>13</v>
      </c>
      <c r="O10" s="67"/>
      <c r="P10" s="67"/>
    </row>
    <row r="11" spans="1:16" ht="44.25" customHeight="1" x14ac:dyDescent="0.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7"/>
      <c r="P11" s="67"/>
    </row>
    <row r="12" spans="1:16" x14ac:dyDescent="0.2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9">
        <v>15</v>
      </c>
      <c r="P12" s="30">
        <v>16</v>
      </c>
    </row>
    <row r="13" spans="1:16" ht="98.25" customHeight="1" x14ac:dyDescent="0.2">
      <c r="A13" s="4" t="s">
        <v>18</v>
      </c>
      <c r="B13" s="5"/>
      <c r="C13" s="6"/>
      <c r="D13" s="7" t="s">
        <v>132</v>
      </c>
      <c r="E13" s="8">
        <f>E14</f>
        <v>67883407</v>
      </c>
      <c r="F13" s="8">
        <f t="shared" ref="F13:O13" si="0">F14</f>
        <v>65540510</v>
      </c>
      <c r="G13" s="8">
        <f t="shared" si="0"/>
        <v>8419209</v>
      </c>
      <c r="H13" s="8">
        <f t="shared" si="0"/>
        <v>1888454</v>
      </c>
      <c r="I13" s="8">
        <f t="shared" si="0"/>
        <v>2314897</v>
      </c>
      <c r="J13" s="8">
        <f t="shared" si="0"/>
        <v>56389117</v>
      </c>
      <c r="K13" s="8">
        <f t="shared" si="0"/>
        <v>18247000</v>
      </c>
      <c r="L13" s="8">
        <f t="shared" si="0"/>
        <v>2000000</v>
      </c>
      <c r="M13" s="8">
        <f t="shared" si="0"/>
        <v>0</v>
      </c>
      <c r="N13" s="8">
        <f t="shared" si="0"/>
        <v>0</v>
      </c>
      <c r="O13" s="8">
        <f t="shared" si="0"/>
        <v>54389117</v>
      </c>
      <c r="P13" s="22">
        <f t="shared" ref="P13:P18" si="1">E13+J13</f>
        <v>124272524</v>
      </c>
    </row>
    <row r="14" spans="1:16" ht="99" customHeight="1" x14ac:dyDescent="0.2">
      <c r="A14" s="4" t="s">
        <v>19</v>
      </c>
      <c r="B14" s="5"/>
      <c r="C14" s="6"/>
      <c r="D14" s="7" t="s">
        <v>132</v>
      </c>
      <c r="E14" s="8">
        <f>E15+E16+E17+E19+E20+E21+E22+E23+E24+E25+E26+E27+E28+E34+E38+E40+E41+E42+E43+E44+E46+E48+E39+E47+E49</f>
        <v>67883407</v>
      </c>
      <c r="F14" s="8">
        <f>F15+F16+F17+F19+F20+F21+F22+F23+F24+F25+F26+F27+F28+F34+F38+F40+F41+F42+F43+F44+F46+F48+F39+F47+F49</f>
        <v>65540510</v>
      </c>
      <c r="G14" s="8">
        <f t="shared" ref="G14:N14" si="2">G15+G16+G17+G19+G20+G21+G22+G23+G24+G25+G26+G27+G28+G34+G38+G40+G41+G42+G43+G44+G46+G48+G39</f>
        <v>8419209</v>
      </c>
      <c r="H14" s="8">
        <f t="shared" si="2"/>
        <v>1888454</v>
      </c>
      <c r="I14" s="8">
        <f t="shared" si="2"/>
        <v>2314897</v>
      </c>
      <c r="J14" s="8">
        <f>J15+J16+J17+J19+J20+J21+J22+J23+J24+J25+J26+J27+J28+J34+J38+J40+J41+J42+J43+J44+J46+J48+J39+J31</f>
        <v>56389117</v>
      </c>
      <c r="K14" s="8">
        <f>K15+K16+K17+K19+K20+K21+K22+K23+K24+K25+K26+K27+K28+K34+K38+K40+K41+K42+K43+K44+K46+K48+K39+K31</f>
        <v>18247000</v>
      </c>
      <c r="L14" s="8">
        <f t="shared" si="2"/>
        <v>2000000</v>
      </c>
      <c r="M14" s="8">
        <f t="shared" si="2"/>
        <v>0</v>
      </c>
      <c r="N14" s="8">
        <f t="shared" si="2"/>
        <v>0</v>
      </c>
      <c r="O14" s="8">
        <f>O15+O16+O17+O19+O20+O21+O22+O23+O24+O25+O26+O27+O28+O34+O38+O40+O41+O42+O43+O44+O46+O48+O39+O31</f>
        <v>54389117</v>
      </c>
      <c r="P14" s="22">
        <f>P15+P16+P17+P19+P20+P21+P22+P23+P24+P25+P26+P27+P28+P34+P38+P40+P41+P42+P43+P44+P46+P48+P39+P31+P47</f>
        <v>124159524</v>
      </c>
    </row>
    <row r="15" spans="1:16" ht="63.75" x14ac:dyDescent="0.2">
      <c r="A15" s="10" t="s">
        <v>20</v>
      </c>
      <c r="B15" s="10" t="s">
        <v>22</v>
      </c>
      <c r="C15" s="11" t="s">
        <v>21</v>
      </c>
      <c r="D15" s="12" t="s">
        <v>23</v>
      </c>
      <c r="E15" s="13">
        <f>F15</f>
        <v>10695999</v>
      </c>
      <c r="F15" s="14">
        <v>10695999</v>
      </c>
      <c r="G15" s="14">
        <v>6775000</v>
      </c>
      <c r="H15" s="14">
        <v>750350</v>
      </c>
      <c r="I15" s="14">
        <v>0</v>
      </c>
      <c r="J15" s="13">
        <f>O15</f>
        <v>228560</v>
      </c>
      <c r="K15" s="14">
        <v>228560</v>
      </c>
      <c r="L15" s="14">
        <v>0</v>
      </c>
      <c r="M15" s="14">
        <v>0</v>
      </c>
      <c r="N15" s="14">
        <v>0</v>
      </c>
      <c r="O15" s="31">
        <v>228560</v>
      </c>
      <c r="P15" s="32">
        <f t="shared" si="1"/>
        <v>10924559</v>
      </c>
    </row>
    <row r="16" spans="1:16" ht="38.25" x14ac:dyDescent="0.2">
      <c r="A16" s="10" t="s">
        <v>24</v>
      </c>
      <c r="B16" s="10" t="s">
        <v>26</v>
      </c>
      <c r="C16" s="11" t="s">
        <v>25</v>
      </c>
      <c r="D16" s="12" t="s">
        <v>27</v>
      </c>
      <c r="E16" s="13">
        <f>F16</f>
        <v>3550626</v>
      </c>
      <c r="F16" s="14">
        <v>3550626</v>
      </c>
      <c r="G16" s="14">
        <v>0</v>
      </c>
      <c r="H16" s="14">
        <v>0</v>
      </c>
      <c r="I16" s="14">
        <v>0</v>
      </c>
      <c r="J16" s="13">
        <f>O16</f>
        <v>267404</v>
      </c>
      <c r="K16" s="14">
        <v>267404</v>
      </c>
      <c r="L16" s="14">
        <v>0</v>
      </c>
      <c r="M16" s="14">
        <v>0</v>
      </c>
      <c r="N16" s="14">
        <v>0</v>
      </c>
      <c r="O16" s="31">
        <v>267404</v>
      </c>
      <c r="P16" s="32">
        <f t="shared" si="1"/>
        <v>3818030</v>
      </c>
    </row>
    <row r="17" spans="1:16" ht="25.5" x14ac:dyDescent="0.2">
      <c r="A17" s="10" t="s">
        <v>28</v>
      </c>
      <c r="B17" s="10" t="s">
        <v>30</v>
      </c>
      <c r="C17" s="11" t="s">
        <v>29</v>
      </c>
      <c r="D17" s="12" t="s">
        <v>31</v>
      </c>
      <c r="E17" s="13">
        <v>20400</v>
      </c>
      <c r="F17" s="14">
        <v>20400</v>
      </c>
      <c r="G17" s="14">
        <v>0</v>
      </c>
      <c r="H17" s="14">
        <v>0</v>
      </c>
      <c r="I17" s="14">
        <v>0</v>
      </c>
      <c r="J17" s="13">
        <v>0</v>
      </c>
      <c r="K17" s="14">
        <v>0</v>
      </c>
      <c r="L17" s="14">
        <v>0</v>
      </c>
      <c r="M17" s="14">
        <v>0</v>
      </c>
      <c r="N17" s="14">
        <v>0</v>
      </c>
      <c r="O17" s="31">
        <v>0</v>
      </c>
      <c r="P17" s="32">
        <f t="shared" si="1"/>
        <v>20400</v>
      </c>
    </row>
    <row r="18" spans="1:16" ht="63.75" x14ac:dyDescent="0.2">
      <c r="A18" s="10"/>
      <c r="B18" s="10"/>
      <c r="C18" s="11"/>
      <c r="D18" s="42" t="s">
        <v>127</v>
      </c>
      <c r="E18" s="49">
        <v>20400</v>
      </c>
      <c r="F18" s="49">
        <v>20400</v>
      </c>
      <c r="G18" s="44">
        <v>0</v>
      </c>
      <c r="H18" s="44">
        <v>0</v>
      </c>
      <c r="I18" s="44">
        <v>0</v>
      </c>
      <c r="J18" s="45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39">
        <f t="shared" si="1"/>
        <v>20400</v>
      </c>
    </row>
    <row r="19" spans="1:16" ht="25.5" x14ac:dyDescent="0.2">
      <c r="A19" s="10" t="s">
        <v>32</v>
      </c>
      <c r="B19" s="10" t="s">
        <v>34</v>
      </c>
      <c r="C19" s="11" t="s">
        <v>33</v>
      </c>
      <c r="D19" s="12" t="s">
        <v>35</v>
      </c>
      <c r="E19" s="13">
        <v>26000</v>
      </c>
      <c r="F19" s="14">
        <v>26000</v>
      </c>
      <c r="G19" s="14">
        <v>0</v>
      </c>
      <c r="H19" s="14">
        <v>0</v>
      </c>
      <c r="I19" s="14">
        <v>0</v>
      </c>
      <c r="J19" s="13">
        <v>0</v>
      </c>
      <c r="K19" s="14">
        <v>0</v>
      </c>
      <c r="L19" s="14">
        <v>0</v>
      </c>
      <c r="M19" s="14">
        <v>0</v>
      </c>
      <c r="N19" s="14">
        <v>0</v>
      </c>
      <c r="O19" s="31">
        <v>0</v>
      </c>
      <c r="P19" s="32">
        <f t="shared" ref="P19:P47" si="3">E19+J19</f>
        <v>26000</v>
      </c>
    </row>
    <row r="20" spans="1:16" ht="25.5" x14ac:dyDescent="0.2">
      <c r="A20" s="10" t="s">
        <v>36</v>
      </c>
      <c r="B20" s="10" t="s">
        <v>38</v>
      </c>
      <c r="C20" s="11" t="s">
        <v>37</v>
      </c>
      <c r="D20" s="12" t="s">
        <v>39</v>
      </c>
      <c r="E20" s="13">
        <f>F20</f>
        <v>578000</v>
      </c>
      <c r="F20" s="14">
        <v>578000</v>
      </c>
      <c r="G20" s="14">
        <v>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31">
        <v>0</v>
      </c>
      <c r="P20" s="32">
        <f t="shared" si="3"/>
        <v>578000</v>
      </c>
    </row>
    <row r="21" spans="1:16" x14ac:dyDescent="0.2">
      <c r="A21" s="10" t="s">
        <v>40</v>
      </c>
      <c r="B21" s="10" t="s">
        <v>42</v>
      </c>
      <c r="C21" s="11" t="s">
        <v>41</v>
      </c>
      <c r="D21" s="12" t="s">
        <v>43</v>
      </c>
      <c r="E21" s="13">
        <f>F21</f>
        <v>208000</v>
      </c>
      <c r="F21" s="14">
        <v>208000</v>
      </c>
      <c r="G21" s="14">
        <v>0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31">
        <v>0</v>
      </c>
      <c r="P21" s="32">
        <f t="shared" si="3"/>
        <v>208000</v>
      </c>
    </row>
    <row r="22" spans="1:16" ht="25.5" x14ac:dyDescent="0.2">
      <c r="A22" s="34" t="s">
        <v>134</v>
      </c>
      <c r="B22" s="33">
        <v>6013</v>
      </c>
      <c r="C22" s="34" t="s">
        <v>45</v>
      </c>
      <c r="D22" s="14" t="s">
        <v>135</v>
      </c>
      <c r="E22" s="13">
        <f>F22</f>
        <v>41800</v>
      </c>
      <c r="F22" s="14">
        <v>41800</v>
      </c>
      <c r="G22" s="14">
        <v>0</v>
      </c>
      <c r="H22" s="14">
        <v>0</v>
      </c>
      <c r="I22" s="14">
        <v>0</v>
      </c>
      <c r="J22" s="13">
        <f>O22</f>
        <v>653034</v>
      </c>
      <c r="K22" s="14">
        <v>653034</v>
      </c>
      <c r="L22" s="14">
        <v>0</v>
      </c>
      <c r="M22" s="14">
        <v>0</v>
      </c>
      <c r="N22" s="14">
        <v>0</v>
      </c>
      <c r="O22" s="31">
        <v>653034</v>
      </c>
      <c r="P22" s="32">
        <f t="shared" si="3"/>
        <v>694834</v>
      </c>
    </row>
    <row r="23" spans="1:16" ht="51" x14ac:dyDescent="0.2">
      <c r="A23" s="10" t="s">
        <v>44</v>
      </c>
      <c r="B23" s="10" t="s">
        <v>46</v>
      </c>
      <c r="C23" s="11" t="s">
        <v>45</v>
      </c>
      <c r="D23" s="12" t="s">
        <v>47</v>
      </c>
      <c r="E23" s="13">
        <v>2745817</v>
      </c>
      <c r="F23" s="14">
        <v>2745817</v>
      </c>
      <c r="G23" s="14">
        <v>0</v>
      </c>
      <c r="H23" s="14">
        <v>0</v>
      </c>
      <c r="I23" s="14">
        <v>0</v>
      </c>
      <c r="J23" s="13">
        <v>0</v>
      </c>
      <c r="K23" s="14">
        <v>0</v>
      </c>
      <c r="L23" s="14">
        <v>0</v>
      </c>
      <c r="M23" s="14">
        <v>0</v>
      </c>
      <c r="N23" s="14">
        <v>0</v>
      </c>
      <c r="O23" s="31">
        <v>0</v>
      </c>
      <c r="P23" s="32">
        <f t="shared" si="3"/>
        <v>2745817</v>
      </c>
    </row>
    <row r="24" spans="1:16" x14ac:dyDescent="0.2">
      <c r="A24" s="10" t="s">
        <v>48</v>
      </c>
      <c r="B24" s="10" t="s">
        <v>49</v>
      </c>
      <c r="C24" s="11" t="s">
        <v>45</v>
      </c>
      <c r="D24" s="12" t="s">
        <v>50</v>
      </c>
      <c r="E24" s="13">
        <f>F24</f>
        <v>9207186</v>
      </c>
      <c r="F24" s="14">
        <v>9207186</v>
      </c>
      <c r="G24" s="14">
        <v>0</v>
      </c>
      <c r="H24" s="14">
        <v>1085690</v>
      </c>
      <c r="I24" s="14">
        <v>0</v>
      </c>
      <c r="J24" s="13">
        <f>K24+L24</f>
        <v>199800</v>
      </c>
      <c r="K24" s="14">
        <v>199800</v>
      </c>
      <c r="L24" s="14">
        <v>0</v>
      </c>
      <c r="M24" s="14">
        <v>0</v>
      </c>
      <c r="N24" s="14">
        <v>0</v>
      </c>
      <c r="O24" s="31">
        <v>199800</v>
      </c>
      <c r="P24" s="32">
        <f t="shared" si="3"/>
        <v>9406986</v>
      </c>
    </row>
    <row r="25" spans="1:16" x14ac:dyDescent="0.2">
      <c r="A25" s="10" t="s">
        <v>51</v>
      </c>
      <c r="B25" s="10" t="s">
        <v>53</v>
      </c>
      <c r="C25" s="11" t="s">
        <v>52</v>
      </c>
      <c r="D25" s="12" t="s">
        <v>54</v>
      </c>
      <c r="E25" s="13">
        <f>F25</f>
        <v>6000</v>
      </c>
      <c r="F25" s="14">
        <v>6000</v>
      </c>
      <c r="G25" s="14">
        <v>0</v>
      </c>
      <c r="H25" s="14">
        <v>0</v>
      </c>
      <c r="I25" s="14">
        <v>0</v>
      </c>
      <c r="J25" s="13">
        <f t="shared" ref="J25:J39" si="4">O25</f>
        <v>1016836</v>
      </c>
      <c r="K25" s="14">
        <v>0</v>
      </c>
      <c r="L25" s="14">
        <v>0</v>
      </c>
      <c r="M25" s="14">
        <v>0</v>
      </c>
      <c r="N25" s="14">
        <v>0</v>
      </c>
      <c r="O25" s="31">
        <v>1016836</v>
      </c>
      <c r="P25" s="32">
        <f>E25+J25</f>
        <v>1022836</v>
      </c>
    </row>
    <row r="26" spans="1:16" ht="25.5" x14ac:dyDescent="0.2">
      <c r="A26" s="10" t="s">
        <v>55</v>
      </c>
      <c r="B26" s="10" t="s">
        <v>57</v>
      </c>
      <c r="C26" s="11" t="s">
        <v>56</v>
      </c>
      <c r="D26" s="12" t="s">
        <v>58</v>
      </c>
      <c r="E26" s="13">
        <v>0</v>
      </c>
      <c r="F26" s="14">
        <v>0</v>
      </c>
      <c r="G26" s="14">
        <v>0</v>
      </c>
      <c r="H26" s="14">
        <v>0</v>
      </c>
      <c r="I26" s="14">
        <v>0</v>
      </c>
      <c r="J26" s="13">
        <f t="shared" si="4"/>
        <v>506480</v>
      </c>
      <c r="K26" s="14">
        <v>506480</v>
      </c>
      <c r="L26" s="14">
        <v>0</v>
      </c>
      <c r="M26" s="14">
        <v>0</v>
      </c>
      <c r="N26" s="14">
        <v>0</v>
      </c>
      <c r="O26" s="31">
        <v>506480</v>
      </c>
      <c r="P26" s="32">
        <f t="shared" si="3"/>
        <v>506480</v>
      </c>
    </row>
    <row r="27" spans="1:16" x14ac:dyDescent="0.2">
      <c r="A27" s="10" t="s">
        <v>59</v>
      </c>
      <c r="B27" s="10" t="s">
        <v>60</v>
      </c>
      <c r="C27" s="11" t="s">
        <v>56</v>
      </c>
      <c r="D27" s="12" t="s">
        <v>61</v>
      </c>
      <c r="E27" s="13">
        <v>0</v>
      </c>
      <c r="F27" s="14">
        <v>0</v>
      </c>
      <c r="G27" s="14">
        <v>0</v>
      </c>
      <c r="H27" s="14">
        <v>0</v>
      </c>
      <c r="I27" s="14">
        <v>0</v>
      </c>
      <c r="J27" s="13">
        <f t="shared" si="4"/>
        <v>467288</v>
      </c>
      <c r="K27" s="14">
        <v>467288</v>
      </c>
      <c r="L27" s="14">
        <v>0</v>
      </c>
      <c r="M27" s="14">
        <v>0</v>
      </c>
      <c r="N27" s="14">
        <v>0</v>
      </c>
      <c r="O27" s="31">
        <v>467288</v>
      </c>
      <c r="P27" s="32">
        <f t="shared" si="3"/>
        <v>467288</v>
      </c>
    </row>
    <row r="28" spans="1:16" ht="25.5" x14ac:dyDescent="0.2">
      <c r="A28" s="34" t="s">
        <v>139</v>
      </c>
      <c r="B28" s="34" t="s">
        <v>140</v>
      </c>
      <c r="C28" s="34" t="s">
        <v>56</v>
      </c>
      <c r="D28" s="14" t="s">
        <v>141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3">
        <f t="shared" si="4"/>
        <v>6197750</v>
      </c>
      <c r="K28" s="14">
        <v>6197750</v>
      </c>
      <c r="L28" s="14">
        <v>0</v>
      </c>
      <c r="M28" s="14">
        <v>0</v>
      </c>
      <c r="N28" s="14">
        <v>0</v>
      </c>
      <c r="O28" s="31">
        <v>6197750</v>
      </c>
      <c r="P28" s="32">
        <f t="shared" si="3"/>
        <v>6197750</v>
      </c>
    </row>
    <row r="29" spans="1:16" x14ac:dyDescent="0.2">
      <c r="A29" s="34"/>
      <c r="B29" s="34"/>
      <c r="C29" s="34"/>
      <c r="D29" s="14" t="s">
        <v>130</v>
      </c>
      <c r="E29" s="13"/>
      <c r="F29" s="14"/>
      <c r="G29" s="14"/>
      <c r="H29" s="14"/>
      <c r="I29" s="14"/>
      <c r="J29" s="13"/>
      <c r="K29" s="14"/>
      <c r="L29" s="14"/>
      <c r="M29" s="14"/>
      <c r="N29" s="14"/>
      <c r="O29" s="31"/>
      <c r="P29" s="32"/>
    </row>
    <row r="30" spans="1:16" ht="25.5" x14ac:dyDescent="0.2">
      <c r="A30" s="34"/>
      <c r="B30" s="34"/>
      <c r="C30" s="34"/>
      <c r="D30" s="36" t="s">
        <v>153</v>
      </c>
      <c r="E30" s="13"/>
      <c r="F30" s="14"/>
      <c r="G30" s="14"/>
      <c r="H30" s="14"/>
      <c r="I30" s="14"/>
      <c r="J30" s="13">
        <f>K30</f>
        <v>2080000</v>
      </c>
      <c r="K30" s="14">
        <v>2080000</v>
      </c>
      <c r="L30" s="14">
        <v>0</v>
      </c>
      <c r="M30" s="14">
        <v>0</v>
      </c>
      <c r="N30" s="14">
        <v>0</v>
      </c>
      <c r="O30" s="31">
        <f>K30</f>
        <v>2080000</v>
      </c>
      <c r="P30" s="32">
        <f>J30+E30</f>
        <v>2080000</v>
      </c>
    </row>
    <row r="31" spans="1:16" ht="38.25" x14ac:dyDescent="0.2">
      <c r="A31" s="10" t="s">
        <v>155</v>
      </c>
      <c r="B31" s="10" t="s">
        <v>156</v>
      </c>
      <c r="C31" s="11" t="s">
        <v>63</v>
      </c>
      <c r="D31" s="12" t="s">
        <v>157</v>
      </c>
      <c r="E31" s="13">
        <v>0</v>
      </c>
      <c r="F31" s="14">
        <v>0</v>
      </c>
      <c r="G31" s="14">
        <v>0</v>
      </c>
      <c r="H31" s="14">
        <v>0</v>
      </c>
      <c r="I31" s="14">
        <v>0</v>
      </c>
      <c r="J31" s="13">
        <v>3594500</v>
      </c>
      <c r="K31" s="14">
        <v>3594500</v>
      </c>
      <c r="L31" s="14">
        <v>0</v>
      </c>
      <c r="M31" s="14">
        <v>0</v>
      </c>
      <c r="N31" s="14">
        <v>0</v>
      </c>
      <c r="O31" s="14">
        <v>3594500</v>
      </c>
      <c r="P31" s="13">
        <f t="shared" ref="P31" si="5">E31+J31</f>
        <v>3594500</v>
      </c>
    </row>
    <row r="32" spans="1:16" x14ac:dyDescent="0.2">
      <c r="A32" s="34"/>
      <c r="B32" s="34"/>
      <c r="C32" s="34"/>
      <c r="D32" s="14" t="s">
        <v>130</v>
      </c>
      <c r="E32" s="13"/>
      <c r="F32" s="14"/>
      <c r="G32" s="14"/>
      <c r="H32" s="14"/>
      <c r="I32" s="14"/>
      <c r="J32" s="13"/>
      <c r="K32" s="14"/>
      <c r="L32" s="14"/>
      <c r="M32" s="14"/>
      <c r="N32" s="14"/>
      <c r="O32" s="31"/>
      <c r="P32" s="32"/>
    </row>
    <row r="33" spans="1:16" ht="51" x14ac:dyDescent="0.2">
      <c r="A33" s="34"/>
      <c r="B33" s="34"/>
      <c r="C33" s="34"/>
      <c r="D33" s="36" t="s">
        <v>158</v>
      </c>
      <c r="E33" s="13">
        <v>0</v>
      </c>
      <c r="F33" s="14">
        <v>0</v>
      </c>
      <c r="G33" s="14">
        <v>0</v>
      </c>
      <c r="H33" s="14">
        <v>0</v>
      </c>
      <c r="I33" s="14">
        <v>0</v>
      </c>
      <c r="J33" s="13">
        <v>3594500</v>
      </c>
      <c r="K33" s="14">
        <v>3594500</v>
      </c>
      <c r="L33" s="14">
        <v>0</v>
      </c>
      <c r="M33" s="14">
        <v>0</v>
      </c>
      <c r="N33" s="14">
        <v>0</v>
      </c>
      <c r="O33" s="14">
        <v>3594500</v>
      </c>
      <c r="P33" s="13">
        <f t="shared" ref="P33" si="6">E33+J33</f>
        <v>3594500</v>
      </c>
    </row>
    <row r="34" spans="1:16" ht="38.25" x14ac:dyDescent="0.2">
      <c r="A34" s="34" t="s">
        <v>142</v>
      </c>
      <c r="B34" s="34" t="s">
        <v>143</v>
      </c>
      <c r="C34" s="34" t="s">
        <v>56</v>
      </c>
      <c r="D34" s="14" t="s">
        <v>144</v>
      </c>
      <c r="E34" s="13">
        <v>0</v>
      </c>
      <c r="F34" s="14">
        <v>0</v>
      </c>
      <c r="G34" s="14">
        <v>0</v>
      </c>
      <c r="H34" s="14">
        <v>0</v>
      </c>
      <c r="I34" s="14">
        <v>0</v>
      </c>
      <c r="J34" s="13">
        <f t="shared" si="4"/>
        <v>17040</v>
      </c>
      <c r="K34" s="14">
        <v>17040</v>
      </c>
      <c r="L34" s="14">
        <v>0</v>
      </c>
      <c r="M34" s="14">
        <v>0</v>
      </c>
      <c r="N34" s="14">
        <v>0</v>
      </c>
      <c r="O34" s="31">
        <v>17040</v>
      </c>
      <c r="P34" s="32">
        <f t="shared" si="3"/>
        <v>17040</v>
      </c>
    </row>
    <row r="35" spans="1:16" x14ac:dyDescent="0.2">
      <c r="A35" s="34"/>
      <c r="B35" s="34"/>
      <c r="C35" s="34"/>
      <c r="D35" s="14" t="s">
        <v>130</v>
      </c>
      <c r="E35" s="13"/>
      <c r="F35" s="14"/>
      <c r="G35" s="14"/>
      <c r="H35" s="14"/>
      <c r="I35" s="14"/>
      <c r="J35" s="13"/>
      <c r="K35" s="14"/>
      <c r="L35" s="14"/>
      <c r="M35" s="14"/>
      <c r="N35" s="14"/>
      <c r="O35" s="31"/>
      <c r="P35" s="32"/>
    </row>
    <row r="36" spans="1:16" ht="51" x14ac:dyDescent="0.2">
      <c r="A36" s="34"/>
      <c r="B36" s="34"/>
      <c r="C36" s="34"/>
      <c r="D36" s="36" t="s">
        <v>149</v>
      </c>
      <c r="E36" s="37">
        <v>0</v>
      </c>
      <c r="F36" s="36">
        <v>0</v>
      </c>
      <c r="G36" s="36">
        <v>0</v>
      </c>
      <c r="H36" s="36">
        <v>0</v>
      </c>
      <c r="I36" s="36">
        <v>0</v>
      </c>
      <c r="J36" s="37">
        <f>K36</f>
        <v>13000</v>
      </c>
      <c r="K36" s="36">
        <v>13000</v>
      </c>
      <c r="L36" s="36">
        <v>0</v>
      </c>
      <c r="M36" s="36">
        <v>0</v>
      </c>
      <c r="N36" s="36">
        <v>0</v>
      </c>
      <c r="O36" s="38">
        <v>10000</v>
      </c>
      <c r="P36" s="39">
        <f>J36+E36</f>
        <v>13000</v>
      </c>
    </row>
    <row r="37" spans="1:16" ht="38.25" x14ac:dyDescent="0.2">
      <c r="A37" s="34"/>
      <c r="B37" s="34"/>
      <c r="C37" s="34"/>
      <c r="D37" s="36" t="s">
        <v>150</v>
      </c>
      <c r="E37" s="37">
        <v>0</v>
      </c>
      <c r="F37" s="36">
        <v>0</v>
      </c>
      <c r="G37" s="36">
        <v>0</v>
      </c>
      <c r="H37" s="36">
        <v>0</v>
      </c>
      <c r="I37" s="36">
        <v>0</v>
      </c>
      <c r="J37" s="37">
        <f>O37</f>
        <v>4000</v>
      </c>
      <c r="K37" s="40">
        <v>4000</v>
      </c>
      <c r="L37" s="36">
        <v>0</v>
      </c>
      <c r="M37" s="36">
        <v>0</v>
      </c>
      <c r="N37" s="36">
        <v>0</v>
      </c>
      <c r="O37" s="36">
        <v>4000</v>
      </c>
      <c r="P37" s="39">
        <f>O37+L37</f>
        <v>4000</v>
      </c>
    </row>
    <row r="38" spans="1:16" ht="25.5" x14ac:dyDescent="0.2">
      <c r="A38" s="10" t="s">
        <v>62</v>
      </c>
      <c r="B38" s="10" t="s">
        <v>64</v>
      </c>
      <c r="C38" s="11" t="s">
        <v>63</v>
      </c>
      <c r="D38" s="12" t="s">
        <v>65</v>
      </c>
      <c r="E38" s="13">
        <f>F38+I38</f>
        <v>2593792</v>
      </c>
      <c r="F38" s="14">
        <v>1818375</v>
      </c>
      <c r="G38" s="14">
        <v>0</v>
      </c>
      <c r="H38" s="14">
        <v>0</v>
      </c>
      <c r="I38" s="14">
        <v>775417</v>
      </c>
      <c r="J38" s="13">
        <f t="shared" si="4"/>
        <v>1683800</v>
      </c>
      <c r="K38" s="14">
        <v>1683800</v>
      </c>
      <c r="L38" s="14">
        <v>0</v>
      </c>
      <c r="M38" s="14">
        <v>0</v>
      </c>
      <c r="N38" s="14">
        <v>0</v>
      </c>
      <c r="O38" s="31">
        <v>1683800</v>
      </c>
      <c r="P38" s="32">
        <f t="shared" si="3"/>
        <v>4277592</v>
      </c>
    </row>
    <row r="39" spans="1:16" ht="38.25" x14ac:dyDescent="0.2">
      <c r="A39" s="10" t="s">
        <v>160</v>
      </c>
      <c r="B39" s="10">
        <v>7461</v>
      </c>
      <c r="C39" s="33" t="s">
        <v>161</v>
      </c>
      <c r="D39" s="12" t="s">
        <v>159</v>
      </c>
      <c r="E39" s="13">
        <f>F39+I39</f>
        <v>888870</v>
      </c>
      <c r="F39" s="53">
        <v>888870</v>
      </c>
      <c r="G39" s="53">
        <v>0</v>
      </c>
      <c r="H39" s="53">
        <v>0</v>
      </c>
      <c r="I39" s="53">
        <v>0</v>
      </c>
      <c r="J39" s="13">
        <f t="shared" si="4"/>
        <v>4383544</v>
      </c>
      <c r="K39" s="14">
        <v>4383544</v>
      </c>
      <c r="L39" s="14">
        <v>0</v>
      </c>
      <c r="M39" s="14">
        <v>0</v>
      </c>
      <c r="N39" s="14">
        <v>0</v>
      </c>
      <c r="O39" s="31">
        <v>4383544</v>
      </c>
      <c r="P39" s="32">
        <f t="shared" si="3"/>
        <v>5272414</v>
      </c>
    </row>
    <row r="40" spans="1:16" ht="38.25" x14ac:dyDescent="0.2">
      <c r="A40" s="10" t="s">
        <v>66</v>
      </c>
      <c r="B40" s="10" t="s">
        <v>68</v>
      </c>
      <c r="C40" s="11" t="s">
        <v>67</v>
      </c>
      <c r="D40" s="12" t="s">
        <v>69</v>
      </c>
      <c r="E40" s="13">
        <v>100000</v>
      </c>
      <c r="F40" s="14">
        <v>100000</v>
      </c>
      <c r="G40" s="14">
        <v>0</v>
      </c>
      <c r="H40" s="14">
        <v>0</v>
      </c>
      <c r="I40" s="14">
        <v>0</v>
      </c>
      <c r="J40" s="13">
        <f>K40</f>
        <v>40000</v>
      </c>
      <c r="K40" s="14">
        <v>40000</v>
      </c>
      <c r="L40" s="14">
        <v>0</v>
      </c>
      <c r="M40" s="14">
        <v>0</v>
      </c>
      <c r="N40" s="14">
        <v>0</v>
      </c>
      <c r="O40" s="31">
        <v>40000</v>
      </c>
      <c r="P40" s="32">
        <f t="shared" si="3"/>
        <v>140000</v>
      </c>
    </row>
    <row r="41" spans="1:16" ht="25.5" x14ac:dyDescent="0.2">
      <c r="A41" s="10" t="s">
        <v>70</v>
      </c>
      <c r="B41" s="10" t="s">
        <v>71</v>
      </c>
      <c r="C41" s="11" t="s">
        <v>67</v>
      </c>
      <c r="D41" s="12" t="s">
        <v>72</v>
      </c>
      <c r="E41" s="13">
        <v>2351006</v>
      </c>
      <c r="F41" s="14">
        <v>2351006</v>
      </c>
      <c r="G41" s="14">
        <v>1644209</v>
      </c>
      <c r="H41" s="14">
        <v>52414</v>
      </c>
      <c r="I41" s="14">
        <v>0</v>
      </c>
      <c r="J41" s="13">
        <f>K41</f>
        <v>7800</v>
      </c>
      <c r="K41" s="14">
        <v>7800</v>
      </c>
      <c r="L41" s="14">
        <v>0</v>
      </c>
      <c r="M41" s="14">
        <v>0</v>
      </c>
      <c r="N41" s="14">
        <v>0</v>
      </c>
      <c r="O41" s="31">
        <v>7800</v>
      </c>
      <c r="P41" s="32">
        <f t="shared" si="3"/>
        <v>2358806</v>
      </c>
    </row>
    <row r="42" spans="1:16" ht="25.5" x14ac:dyDescent="0.2">
      <c r="A42" s="10" t="s">
        <v>73</v>
      </c>
      <c r="B42" s="10" t="s">
        <v>75</v>
      </c>
      <c r="C42" s="11" t="s">
        <v>74</v>
      </c>
      <c r="D42" s="12" t="s">
        <v>76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  <c r="J42" s="13">
        <f>L42+O42</f>
        <v>37125281</v>
      </c>
      <c r="K42" s="14">
        <v>0</v>
      </c>
      <c r="L42" s="14">
        <v>2000000</v>
      </c>
      <c r="M42" s="14">
        <v>0</v>
      </c>
      <c r="N42" s="14">
        <v>0</v>
      </c>
      <c r="O42" s="31">
        <v>35125281</v>
      </c>
      <c r="P42" s="32">
        <f t="shared" si="3"/>
        <v>37125281</v>
      </c>
    </row>
    <row r="43" spans="1:16" x14ac:dyDescent="0.2">
      <c r="A43" s="10" t="s">
        <v>77</v>
      </c>
      <c r="B43" s="10" t="s">
        <v>79</v>
      </c>
      <c r="C43" s="11" t="s">
        <v>78</v>
      </c>
      <c r="D43" s="12" t="s">
        <v>80</v>
      </c>
      <c r="E43" s="13">
        <v>23346200</v>
      </c>
      <c r="F43" s="14">
        <v>23346200</v>
      </c>
      <c r="G43" s="14">
        <v>0</v>
      </c>
      <c r="H43" s="14">
        <v>0</v>
      </c>
      <c r="I43" s="14">
        <v>0</v>
      </c>
      <c r="J43" s="13">
        <v>0</v>
      </c>
      <c r="K43" s="14">
        <v>0</v>
      </c>
      <c r="L43" s="14">
        <v>0</v>
      </c>
      <c r="M43" s="14">
        <v>0</v>
      </c>
      <c r="N43" s="14">
        <v>0</v>
      </c>
      <c r="O43" s="31">
        <v>0</v>
      </c>
      <c r="P43" s="32">
        <f t="shared" si="3"/>
        <v>23346200</v>
      </c>
    </row>
    <row r="44" spans="1:16" ht="38.25" x14ac:dyDescent="0.2">
      <c r="A44" s="10" t="s">
        <v>81</v>
      </c>
      <c r="B44" s="10" t="s">
        <v>82</v>
      </c>
      <c r="C44" s="11" t="s">
        <v>78</v>
      </c>
      <c r="D44" s="12" t="s">
        <v>83</v>
      </c>
      <c r="E44" s="13">
        <v>5105500</v>
      </c>
      <c r="F44" s="14">
        <v>5105500</v>
      </c>
      <c r="G44" s="14">
        <v>0</v>
      </c>
      <c r="H44" s="14">
        <v>0</v>
      </c>
      <c r="I44" s="14">
        <v>0</v>
      </c>
      <c r="J44" s="13">
        <v>0</v>
      </c>
      <c r="K44" s="14">
        <v>0</v>
      </c>
      <c r="L44" s="14">
        <v>0</v>
      </c>
      <c r="M44" s="14">
        <v>0</v>
      </c>
      <c r="N44" s="14">
        <v>0</v>
      </c>
      <c r="O44" s="31">
        <v>0</v>
      </c>
      <c r="P44" s="32">
        <f t="shared" si="3"/>
        <v>5105500</v>
      </c>
    </row>
    <row r="45" spans="1:16" ht="24" x14ac:dyDescent="0.2">
      <c r="A45" s="10"/>
      <c r="B45" s="10"/>
      <c r="C45" s="11"/>
      <c r="D45" s="25" t="s">
        <v>126</v>
      </c>
      <c r="E45" s="26">
        <v>5105500</v>
      </c>
      <c r="F45" s="26">
        <v>5105500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2">
        <f t="shared" si="3"/>
        <v>5105500</v>
      </c>
    </row>
    <row r="46" spans="1:16" ht="36" x14ac:dyDescent="0.2">
      <c r="A46" s="34" t="s">
        <v>136</v>
      </c>
      <c r="B46" s="34" t="s">
        <v>137</v>
      </c>
      <c r="C46" s="34" t="s">
        <v>78</v>
      </c>
      <c r="D46" s="35" t="s">
        <v>138</v>
      </c>
      <c r="E46" s="26">
        <f>F46+I46</f>
        <v>606096</v>
      </c>
      <c r="F46" s="26">
        <v>258096</v>
      </c>
      <c r="G46" s="21">
        <v>0</v>
      </c>
      <c r="H46" s="21">
        <v>0</v>
      </c>
      <c r="I46" s="21">
        <v>348000</v>
      </c>
      <c r="J46" s="13">
        <v>0</v>
      </c>
      <c r="K46" s="14">
        <v>0</v>
      </c>
      <c r="L46" s="14">
        <v>0</v>
      </c>
      <c r="M46" s="14">
        <v>0</v>
      </c>
      <c r="N46" s="14">
        <v>0</v>
      </c>
      <c r="O46" s="31">
        <v>0</v>
      </c>
      <c r="P46" s="22">
        <f t="shared" si="3"/>
        <v>606096</v>
      </c>
    </row>
    <row r="47" spans="1:16" ht="63.75" customHeight="1" x14ac:dyDescent="0.2">
      <c r="A47" s="34" t="s">
        <v>166</v>
      </c>
      <c r="B47" s="34" t="s">
        <v>167</v>
      </c>
      <c r="C47" s="34" t="s">
        <v>78</v>
      </c>
      <c r="D47" s="35" t="s">
        <v>168</v>
      </c>
      <c r="E47" s="26">
        <f>F47+I47</f>
        <v>1000000</v>
      </c>
      <c r="F47" s="26">
        <v>1000000</v>
      </c>
      <c r="G47" s="21">
        <v>0</v>
      </c>
      <c r="H47" s="21">
        <v>0</v>
      </c>
      <c r="I47" s="21">
        <v>0</v>
      </c>
      <c r="J47" s="13">
        <v>0</v>
      </c>
      <c r="K47" s="14">
        <v>0</v>
      </c>
      <c r="L47" s="14">
        <v>0</v>
      </c>
      <c r="M47" s="14">
        <v>0</v>
      </c>
      <c r="N47" s="14">
        <v>0</v>
      </c>
      <c r="O47" s="31">
        <v>0</v>
      </c>
      <c r="P47" s="22">
        <f t="shared" si="3"/>
        <v>1000000</v>
      </c>
    </row>
    <row r="48" spans="1:16" x14ac:dyDescent="0.2">
      <c r="A48" s="10" t="s">
        <v>84</v>
      </c>
      <c r="B48" s="10" t="s">
        <v>85</v>
      </c>
      <c r="C48" s="11" t="s">
        <v>78</v>
      </c>
      <c r="D48" s="12" t="s">
        <v>86</v>
      </c>
      <c r="E48" s="13">
        <f>F48+I48</f>
        <v>4699115</v>
      </c>
      <c r="F48" s="14">
        <v>3507635</v>
      </c>
      <c r="G48" s="14">
        <v>0</v>
      </c>
      <c r="H48" s="14">
        <v>0</v>
      </c>
      <c r="I48" s="14">
        <v>1191480</v>
      </c>
      <c r="J48" s="13">
        <v>0</v>
      </c>
      <c r="K48" s="14">
        <v>0</v>
      </c>
      <c r="L48" s="14">
        <v>0</v>
      </c>
      <c r="M48" s="14">
        <v>0</v>
      </c>
      <c r="N48" s="14">
        <v>0</v>
      </c>
      <c r="O48" s="31">
        <v>0</v>
      </c>
      <c r="P48" s="32">
        <f t="shared" ref="P48:P57" si="7">E48+J48</f>
        <v>4699115</v>
      </c>
    </row>
    <row r="49" spans="1:16" ht="38.25" x14ac:dyDescent="0.2">
      <c r="A49" s="33" t="s">
        <v>170</v>
      </c>
      <c r="B49" s="33" t="s">
        <v>171</v>
      </c>
      <c r="C49" s="33" t="s">
        <v>78</v>
      </c>
      <c r="D49" s="61" t="s">
        <v>172</v>
      </c>
      <c r="E49" s="13">
        <f>F49+I49</f>
        <v>113000</v>
      </c>
      <c r="F49" s="14">
        <v>85000</v>
      </c>
      <c r="G49" s="14"/>
      <c r="H49" s="14"/>
      <c r="I49" s="14">
        <v>28000</v>
      </c>
      <c r="J49" s="13">
        <v>0</v>
      </c>
      <c r="K49" s="14">
        <v>0</v>
      </c>
      <c r="L49" s="14">
        <v>0</v>
      </c>
      <c r="M49" s="14">
        <v>0</v>
      </c>
      <c r="N49" s="14">
        <v>0</v>
      </c>
      <c r="O49" s="31">
        <v>0</v>
      </c>
      <c r="P49" s="32">
        <f t="shared" si="7"/>
        <v>113000</v>
      </c>
    </row>
    <row r="50" spans="1:16" x14ac:dyDescent="0.2">
      <c r="A50" s="4" t="s">
        <v>87</v>
      </c>
      <c r="B50" s="5"/>
      <c r="C50" s="6"/>
      <c r="D50" s="7" t="s">
        <v>88</v>
      </c>
      <c r="E50" s="8">
        <f>E51</f>
        <v>62743373</v>
      </c>
      <c r="F50" s="8">
        <f t="shared" ref="F50:O50" si="8">F51</f>
        <v>62743373</v>
      </c>
      <c r="G50" s="8">
        <f t="shared" si="8"/>
        <v>34488333</v>
      </c>
      <c r="H50" s="8">
        <f t="shared" si="8"/>
        <v>5447377</v>
      </c>
      <c r="I50" s="8">
        <f t="shared" si="8"/>
        <v>0</v>
      </c>
      <c r="J50" s="8">
        <f t="shared" si="8"/>
        <v>20748011</v>
      </c>
      <c r="K50" s="8">
        <f t="shared" si="8"/>
        <v>20114264</v>
      </c>
      <c r="L50" s="8">
        <f t="shared" si="8"/>
        <v>633747</v>
      </c>
      <c r="M50" s="8">
        <f t="shared" si="8"/>
        <v>0</v>
      </c>
      <c r="N50" s="8">
        <f t="shared" si="8"/>
        <v>0</v>
      </c>
      <c r="O50" s="8">
        <f t="shared" si="8"/>
        <v>19686109</v>
      </c>
      <c r="P50" s="22">
        <f t="shared" si="7"/>
        <v>83491384</v>
      </c>
    </row>
    <row r="51" spans="1:16" x14ac:dyDescent="0.2">
      <c r="A51" s="4" t="s">
        <v>89</v>
      </c>
      <c r="B51" s="5"/>
      <c r="C51" s="6"/>
      <c r="D51" s="7" t="s">
        <v>88</v>
      </c>
      <c r="E51" s="8">
        <f>E52+E53+E54+E63+E64+E65+E66+E67+E68+E69+E62</f>
        <v>62743373</v>
      </c>
      <c r="F51" s="9">
        <f>F52+F53+F54+F63+F64+F65+F66+F67+F68+F69+F62</f>
        <v>62743373</v>
      </c>
      <c r="G51" s="9">
        <f t="shared" ref="G51:N51" si="9">G52+G53+G54+G63+G64+G65+G66+G67+G68+G69</f>
        <v>34488333</v>
      </c>
      <c r="H51" s="9">
        <f t="shared" si="9"/>
        <v>5447377</v>
      </c>
      <c r="I51" s="9">
        <f t="shared" si="9"/>
        <v>0</v>
      </c>
      <c r="J51" s="9">
        <f>J52+J53+J54+J63+J64+J65+J66+J67+J68+J69+J62+J71+J70</f>
        <v>20748011</v>
      </c>
      <c r="K51" s="9">
        <f>K52+K53+K54+K63+K64+K65+K66+K67+K68+K69+K62+K73+K70</f>
        <v>20114264</v>
      </c>
      <c r="L51" s="9">
        <f t="shared" si="9"/>
        <v>633747</v>
      </c>
      <c r="M51" s="9">
        <f t="shared" si="9"/>
        <v>0</v>
      </c>
      <c r="N51" s="9">
        <f t="shared" si="9"/>
        <v>0</v>
      </c>
      <c r="O51" s="9">
        <f>O52+O53+O54+O63+O64+O65+O66+O67+O68+O69+O62</f>
        <v>19686109</v>
      </c>
      <c r="P51" s="22">
        <f t="shared" si="7"/>
        <v>83491384</v>
      </c>
    </row>
    <row r="52" spans="1:16" ht="38.25" x14ac:dyDescent="0.2">
      <c r="A52" s="10" t="s">
        <v>90</v>
      </c>
      <c r="B52" s="10" t="s">
        <v>91</v>
      </c>
      <c r="C52" s="11" t="s">
        <v>21</v>
      </c>
      <c r="D52" s="12" t="s">
        <v>92</v>
      </c>
      <c r="E52" s="13">
        <f>F52+I52</f>
        <v>1236598</v>
      </c>
      <c r="F52" s="14">
        <v>1236598</v>
      </c>
      <c r="G52" s="14">
        <v>885873</v>
      </c>
      <c r="H52" s="14">
        <v>0</v>
      </c>
      <c r="I52" s="14">
        <v>0</v>
      </c>
      <c r="J52" s="13">
        <f>O52</f>
        <v>400000</v>
      </c>
      <c r="K52" s="14">
        <v>400000</v>
      </c>
      <c r="L52" s="14">
        <v>0</v>
      </c>
      <c r="M52" s="14">
        <v>0</v>
      </c>
      <c r="N52" s="14">
        <v>0</v>
      </c>
      <c r="O52" s="31">
        <v>400000</v>
      </c>
      <c r="P52" s="32">
        <f t="shared" si="7"/>
        <v>1636598</v>
      </c>
    </row>
    <row r="53" spans="1:16" x14ac:dyDescent="0.2">
      <c r="A53" s="10" t="s">
        <v>93</v>
      </c>
      <c r="B53" s="10" t="s">
        <v>95</v>
      </c>
      <c r="C53" s="11" t="s">
        <v>94</v>
      </c>
      <c r="D53" s="12" t="s">
        <v>96</v>
      </c>
      <c r="E53" s="13">
        <f>F53+I53</f>
        <v>13350357</v>
      </c>
      <c r="F53" s="14">
        <v>13350357</v>
      </c>
      <c r="G53" s="14">
        <v>6965477</v>
      </c>
      <c r="H53" s="14">
        <v>1011846</v>
      </c>
      <c r="I53" s="14">
        <v>0</v>
      </c>
      <c r="J53" s="13">
        <f>L53+O53</f>
        <v>1276718</v>
      </c>
      <c r="K53" s="14">
        <v>642971</v>
      </c>
      <c r="L53" s="14">
        <v>633747</v>
      </c>
      <c r="M53" s="14">
        <v>0</v>
      </c>
      <c r="N53" s="14">
        <v>0</v>
      </c>
      <c r="O53" s="31">
        <v>642971</v>
      </c>
      <c r="P53" s="32">
        <f t="shared" si="7"/>
        <v>14627075</v>
      </c>
    </row>
    <row r="54" spans="1:16" ht="63.75" x14ac:dyDescent="0.2">
      <c r="A54" s="10" t="s">
        <v>97</v>
      </c>
      <c r="B54" s="10" t="s">
        <v>99</v>
      </c>
      <c r="C54" s="11" t="s">
        <v>98</v>
      </c>
      <c r="D54" s="12" t="s">
        <v>100</v>
      </c>
      <c r="E54" s="13">
        <f>F54+I54</f>
        <v>40549209</v>
      </c>
      <c r="F54" s="14">
        <v>40549209</v>
      </c>
      <c r="G54" s="14">
        <v>22861812</v>
      </c>
      <c r="H54" s="14">
        <v>4222191</v>
      </c>
      <c r="I54" s="14">
        <v>0</v>
      </c>
      <c r="J54" s="13">
        <f>O54</f>
        <v>17631359</v>
      </c>
      <c r="K54" s="14">
        <v>17631359</v>
      </c>
      <c r="L54" s="14">
        <v>0</v>
      </c>
      <c r="M54" s="14">
        <v>0</v>
      </c>
      <c r="N54" s="14">
        <v>0</v>
      </c>
      <c r="O54" s="31">
        <v>17631359</v>
      </c>
      <c r="P54" s="32">
        <f t="shared" si="7"/>
        <v>58180568</v>
      </c>
    </row>
    <row r="55" spans="1:16" x14ac:dyDescent="0.2">
      <c r="A55" s="10"/>
      <c r="B55" s="10"/>
      <c r="C55" s="11"/>
      <c r="D55" s="12" t="s">
        <v>130</v>
      </c>
      <c r="E55" s="13"/>
      <c r="F55" s="14"/>
      <c r="G55" s="14"/>
      <c r="H55" s="14"/>
      <c r="I55" s="14"/>
      <c r="J55" s="13"/>
      <c r="K55" s="14"/>
      <c r="L55" s="14"/>
      <c r="M55" s="14"/>
      <c r="N55" s="14"/>
      <c r="O55" s="31"/>
      <c r="P55" s="32">
        <f t="shared" si="7"/>
        <v>0</v>
      </c>
    </row>
    <row r="56" spans="1:16" ht="22.5" x14ac:dyDescent="0.2">
      <c r="A56" s="10"/>
      <c r="B56" s="10"/>
      <c r="C56" s="11"/>
      <c r="D56" s="43" t="s">
        <v>128</v>
      </c>
      <c r="E56" s="39">
        <f>F56</f>
        <v>20199000</v>
      </c>
      <c r="F56" s="38">
        <v>20199000</v>
      </c>
      <c r="G56" s="44">
        <v>16556557</v>
      </c>
      <c r="H56" s="44">
        <v>0</v>
      </c>
      <c r="I56" s="44">
        <v>0</v>
      </c>
      <c r="J56" s="45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39">
        <f t="shared" si="7"/>
        <v>20199000</v>
      </c>
    </row>
    <row r="57" spans="1:16" ht="52.5" customHeight="1" x14ac:dyDescent="0.2">
      <c r="A57" s="10"/>
      <c r="B57" s="10"/>
      <c r="C57" s="11"/>
      <c r="D57" s="41" t="s">
        <v>129</v>
      </c>
      <c r="E57" s="46">
        <f>F57</f>
        <v>14647</v>
      </c>
      <c r="F57" s="46">
        <v>14647</v>
      </c>
      <c r="G57" s="44">
        <v>7800</v>
      </c>
      <c r="H57" s="44">
        <v>0</v>
      </c>
      <c r="I57" s="44">
        <v>0</v>
      </c>
      <c r="J57" s="37">
        <f>O57</f>
        <v>8026</v>
      </c>
      <c r="K57" s="40">
        <v>8026</v>
      </c>
      <c r="L57" s="36">
        <v>0</v>
      </c>
      <c r="M57" s="36">
        <v>0</v>
      </c>
      <c r="N57" s="36">
        <v>0</v>
      </c>
      <c r="O57" s="36">
        <v>8026</v>
      </c>
      <c r="P57" s="39">
        <f t="shared" si="7"/>
        <v>22673</v>
      </c>
    </row>
    <row r="58" spans="1:16" ht="52.5" customHeight="1" x14ac:dyDescent="0.2">
      <c r="A58" s="10"/>
      <c r="B58" s="10"/>
      <c r="C58" s="11"/>
      <c r="D58" s="42" t="s">
        <v>151</v>
      </c>
      <c r="E58" s="37">
        <v>0</v>
      </c>
      <c r="F58" s="36">
        <v>0</v>
      </c>
      <c r="G58" s="36">
        <v>0</v>
      </c>
      <c r="H58" s="36">
        <v>0</v>
      </c>
      <c r="I58" s="36">
        <v>0</v>
      </c>
      <c r="J58" s="37">
        <f>O58</f>
        <v>3023893</v>
      </c>
      <c r="K58" s="40">
        <v>3023893</v>
      </c>
      <c r="L58" s="36">
        <v>0</v>
      </c>
      <c r="M58" s="36">
        <v>0</v>
      </c>
      <c r="N58" s="36">
        <v>0</v>
      </c>
      <c r="O58" s="36">
        <v>3023893</v>
      </c>
      <c r="P58" s="39">
        <f>O58+L58</f>
        <v>3023893</v>
      </c>
    </row>
    <row r="59" spans="1:16" ht="65.25" customHeight="1" x14ac:dyDescent="0.2">
      <c r="A59" s="10"/>
      <c r="B59" s="10"/>
      <c r="C59" s="11"/>
      <c r="D59" s="42" t="s">
        <v>152</v>
      </c>
      <c r="E59" s="37">
        <f>F59</f>
        <v>137133</v>
      </c>
      <c r="F59" s="36">
        <v>137133</v>
      </c>
      <c r="G59" s="36">
        <v>0</v>
      </c>
      <c r="H59" s="36">
        <v>0</v>
      </c>
      <c r="I59" s="36">
        <v>0</v>
      </c>
      <c r="J59" s="37">
        <f>K59</f>
        <v>45820</v>
      </c>
      <c r="K59" s="40">
        <v>45820</v>
      </c>
      <c r="L59" s="36">
        <v>0</v>
      </c>
      <c r="M59" s="36">
        <v>0</v>
      </c>
      <c r="N59" s="36">
        <v>0</v>
      </c>
      <c r="O59" s="36">
        <v>45820</v>
      </c>
      <c r="P59" s="39">
        <f>J59+E59</f>
        <v>182953</v>
      </c>
    </row>
    <row r="60" spans="1:16" ht="45" customHeight="1" x14ac:dyDescent="0.2">
      <c r="A60" s="10"/>
      <c r="B60" s="10"/>
      <c r="C60" s="11"/>
      <c r="D60" s="36" t="s">
        <v>154</v>
      </c>
      <c r="E60" s="37">
        <f>F60</f>
        <v>43645</v>
      </c>
      <c r="F60" s="36">
        <v>43645</v>
      </c>
      <c r="G60" s="36">
        <v>0</v>
      </c>
      <c r="H60" s="36">
        <v>0</v>
      </c>
      <c r="I60" s="36">
        <v>0</v>
      </c>
      <c r="J60" s="37">
        <f>K60</f>
        <v>249257</v>
      </c>
      <c r="K60" s="40">
        <v>249257</v>
      </c>
      <c r="L60" s="36">
        <v>0</v>
      </c>
      <c r="M60" s="36">
        <v>0</v>
      </c>
      <c r="N60" s="36">
        <v>0</v>
      </c>
      <c r="O60" s="36">
        <v>263841</v>
      </c>
      <c r="P60" s="39">
        <f>J60+E60</f>
        <v>292902</v>
      </c>
    </row>
    <row r="61" spans="1:16" ht="60" customHeight="1" x14ac:dyDescent="0.2">
      <c r="A61" s="10"/>
      <c r="B61" s="10"/>
      <c r="C61" s="11"/>
      <c r="D61" s="36" t="s">
        <v>173</v>
      </c>
      <c r="E61" s="37">
        <f>F61</f>
        <v>0</v>
      </c>
      <c r="F61" s="36">
        <v>0</v>
      </c>
      <c r="G61" s="36">
        <v>0</v>
      </c>
      <c r="H61" s="36">
        <v>0</v>
      </c>
      <c r="I61" s="36">
        <v>0</v>
      </c>
      <c r="J61" s="37">
        <f>K61</f>
        <v>98100</v>
      </c>
      <c r="K61" s="40">
        <v>98100</v>
      </c>
      <c r="L61" s="36">
        <v>0</v>
      </c>
      <c r="M61" s="36">
        <v>0</v>
      </c>
      <c r="N61" s="36">
        <v>0</v>
      </c>
      <c r="O61" s="36">
        <v>98100</v>
      </c>
      <c r="P61" s="39">
        <f>J61+E61</f>
        <v>98100</v>
      </c>
    </row>
    <row r="62" spans="1:16" ht="61.5" customHeight="1" x14ac:dyDescent="0.2">
      <c r="A62" s="10" t="s">
        <v>162</v>
      </c>
      <c r="B62" s="10" t="s">
        <v>163</v>
      </c>
      <c r="C62" s="11" t="s">
        <v>164</v>
      </c>
      <c r="D62" s="12" t="s">
        <v>165</v>
      </c>
      <c r="E62" s="13">
        <f>F62+I62</f>
        <v>515671</v>
      </c>
      <c r="F62" s="14">
        <v>515671</v>
      </c>
      <c r="G62" s="14">
        <v>403705</v>
      </c>
      <c r="H62" s="14">
        <v>0</v>
      </c>
      <c r="I62" s="14">
        <v>0</v>
      </c>
      <c r="J62" s="37">
        <f>K62</f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3">
        <f t="shared" ref="P62" si="10">E62+J62</f>
        <v>515671</v>
      </c>
    </row>
    <row r="63" spans="1:16" ht="25.5" x14ac:dyDescent="0.2">
      <c r="A63" s="10" t="s">
        <v>101</v>
      </c>
      <c r="B63" s="10" t="s">
        <v>103</v>
      </c>
      <c r="C63" s="11" t="s">
        <v>102</v>
      </c>
      <c r="D63" s="12" t="s">
        <v>104</v>
      </c>
      <c r="E63" s="13">
        <f>F63+I63</f>
        <v>1172992</v>
      </c>
      <c r="F63" s="14">
        <v>1172992</v>
      </c>
      <c r="G63" s="14">
        <v>908289</v>
      </c>
      <c r="H63" s="14">
        <v>0</v>
      </c>
      <c r="I63" s="14">
        <v>0</v>
      </c>
      <c r="J63" s="13">
        <f>O63</f>
        <v>17900</v>
      </c>
      <c r="K63" s="14">
        <v>17900</v>
      </c>
      <c r="L63" s="14">
        <v>0</v>
      </c>
      <c r="M63" s="14">
        <v>0</v>
      </c>
      <c r="N63" s="14">
        <v>0</v>
      </c>
      <c r="O63" s="31">
        <v>17900</v>
      </c>
      <c r="P63" s="32">
        <f t="shared" ref="P63:P80" si="11">E63+J63</f>
        <v>1190892</v>
      </c>
    </row>
    <row r="64" spans="1:16" ht="25.5" x14ac:dyDescent="0.2">
      <c r="A64" s="10" t="s">
        <v>105</v>
      </c>
      <c r="B64" s="10" t="s">
        <v>106</v>
      </c>
      <c r="C64" s="11" t="s">
        <v>102</v>
      </c>
      <c r="D64" s="12" t="s">
        <v>107</v>
      </c>
      <c r="E64" s="13">
        <f>F64+I64</f>
        <v>1716566</v>
      </c>
      <c r="F64" s="14">
        <v>1716566</v>
      </c>
      <c r="G64" s="14">
        <v>1314248</v>
      </c>
      <c r="H64" s="14">
        <v>0</v>
      </c>
      <c r="I64" s="14">
        <v>0</v>
      </c>
      <c r="J64" s="13">
        <v>0</v>
      </c>
      <c r="K64" s="14">
        <v>0</v>
      </c>
      <c r="L64" s="14">
        <v>0</v>
      </c>
      <c r="M64" s="14">
        <v>0</v>
      </c>
      <c r="N64" s="14">
        <v>0</v>
      </c>
      <c r="O64" s="31">
        <v>0</v>
      </c>
      <c r="P64" s="32">
        <f t="shared" si="11"/>
        <v>1716566</v>
      </c>
    </row>
    <row r="65" spans="1:16" x14ac:dyDescent="0.2">
      <c r="A65" s="10" t="s">
        <v>108</v>
      </c>
      <c r="B65" s="10" t="s">
        <v>109</v>
      </c>
      <c r="C65" s="11" t="s">
        <v>102</v>
      </c>
      <c r="D65" s="12" t="s">
        <v>110</v>
      </c>
      <c r="E65" s="13">
        <f>F65</f>
        <v>440680</v>
      </c>
      <c r="F65" s="14">
        <v>440680</v>
      </c>
      <c r="G65" s="14">
        <v>0</v>
      </c>
      <c r="H65" s="14">
        <v>0</v>
      </c>
      <c r="I65" s="14">
        <v>0</v>
      </c>
      <c r="J65" s="13">
        <f>K65+L65</f>
        <v>72000</v>
      </c>
      <c r="K65" s="14">
        <v>72000</v>
      </c>
      <c r="L65" s="14">
        <v>0</v>
      </c>
      <c r="M65" s="14">
        <v>0</v>
      </c>
      <c r="N65" s="14">
        <v>0</v>
      </c>
      <c r="O65" s="31">
        <v>72000</v>
      </c>
      <c r="P65" s="32">
        <f t="shared" si="11"/>
        <v>512680</v>
      </c>
    </row>
    <row r="66" spans="1:16" ht="25.5" x14ac:dyDescent="0.2">
      <c r="A66" s="34" t="s">
        <v>145</v>
      </c>
      <c r="B66" s="34" t="s">
        <v>146</v>
      </c>
      <c r="C66" s="33" t="s">
        <v>102</v>
      </c>
      <c r="D66" s="14" t="s">
        <v>147</v>
      </c>
      <c r="E66" s="13">
        <f>F66</f>
        <v>485132</v>
      </c>
      <c r="F66" s="14">
        <v>485132</v>
      </c>
      <c r="G66" s="14">
        <v>227036</v>
      </c>
      <c r="H66" s="14">
        <v>0</v>
      </c>
      <c r="I66" s="14">
        <v>0</v>
      </c>
      <c r="J66" s="13">
        <f>O66</f>
        <v>446500</v>
      </c>
      <c r="K66" s="14">
        <v>446500</v>
      </c>
      <c r="L66" s="14">
        <v>0</v>
      </c>
      <c r="M66" s="14">
        <v>0</v>
      </c>
      <c r="N66" s="14">
        <v>0</v>
      </c>
      <c r="O66" s="31">
        <v>446500</v>
      </c>
      <c r="P66" s="32">
        <f t="shared" si="11"/>
        <v>931632</v>
      </c>
    </row>
    <row r="67" spans="1:16" ht="63.75" x14ac:dyDescent="0.2">
      <c r="A67" s="10" t="s">
        <v>111</v>
      </c>
      <c r="B67" s="10" t="s">
        <v>113</v>
      </c>
      <c r="C67" s="11" t="s">
        <v>112</v>
      </c>
      <c r="D67" s="12" t="s">
        <v>114</v>
      </c>
      <c r="E67" s="13">
        <f>F67+I67</f>
        <v>199900</v>
      </c>
      <c r="F67" s="14">
        <v>199900</v>
      </c>
      <c r="G67" s="14">
        <v>0</v>
      </c>
      <c r="H67" s="14">
        <v>0</v>
      </c>
      <c r="I67" s="14">
        <v>0</v>
      </c>
      <c r="J67" s="13">
        <v>0</v>
      </c>
      <c r="K67" s="14">
        <v>0</v>
      </c>
      <c r="L67" s="14">
        <v>0</v>
      </c>
      <c r="M67" s="14">
        <v>0</v>
      </c>
      <c r="N67" s="14">
        <v>0</v>
      </c>
      <c r="O67" s="31">
        <v>0</v>
      </c>
      <c r="P67" s="32">
        <f t="shared" si="11"/>
        <v>199900</v>
      </c>
    </row>
    <row r="68" spans="1:16" ht="38.25" x14ac:dyDescent="0.2">
      <c r="A68" s="10" t="s">
        <v>115</v>
      </c>
      <c r="B68" s="10" t="s">
        <v>117</v>
      </c>
      <c r="C68" s="11" t="s">
        <v>116</v>
      </c>
      <c r="D68" s="12" t="s">
        <v>118</v>
      </c>
      <c r="E68" s="13">
        <f>F68</f>
        <v>3067628</v>
      </c>
      <c r="F68" s="14">
        <v>3067628</v>
      </c>
      <c r="G68" s="14">
        <v>1325598</v>
      </c>
      <c r="H68" s="14">
        <v>213340</v>
      </c>
      <c r="I68" s="14">
        <v>0</v>
      </c>
      <c r="J68" s="13">
        <f>K68</f>
        <v>475379</v>
      </c>
      <c r="K68" s="14">
        <v>475379</v>
      </c>
      <c r="L68" s="14">
        <v>0</v>
      </c>
      <c r="M68" s="14">
        <v>0</v>
      </c>
      <c r="N68" s="14">
        <v>0</v>
      </c>
      <c r="O68" s="31">
        <v>475379</v>
      </c>
      <c r="P68" s="32">
        <f t="shared" si="11"/>
        <v>3543007</v>
      </c>
    </row>
    <row r="69" spans="1:16" x14ac:dyDescent="0.2">
      <c r="A69" s="34" t="s">
        <v>148</v>
      </c>
      <c r="B69" s="34" t="s">
        <v>42</v>
      </c>
      <c r="C69" s="34" t="s">
        <v>116</v>
      </c>
      <c r="D69" s="14" t="s">
        <v>43</v>
      </c>
      <c r="E69" s="13">
        <f>F69</f>
        <v>8640</v>
      </c>
      <c r="F69" s="14">
        <v>8640</v>
      </c>
      <c r="G69" s="14">
        <v>0</v>
      </c>
      <c r="H69" s="14">
        <v>0</v>
      </c>
      <c r="I69" s="14">
        <v>0</v>
      </c>
      <c r="J69" s="13">
        <f t="shared" ref="J69:J70" si="12">K69</f>
        <v>0</v>
      </c>
      <c r="K69" s="14">
        <v>0</v>
      </c>
      <c r="L69" s="14">
        <v>0</v>
      </c>
      <c r="M69" s="14">
        <v>0</v>
      </c>
      <c r="N69" s="14">
        <v>0</v>
      </c>
      <c r="O69" s="31">
        <v>0</v>
      </c>
      <c r="P69" s="32">
        <f t="shared" si="11"/>
        <v>8640</v>
      </c>
    </row>
    <row r="70" spans="1:16" x14ac:dyDescent="0.2">
      <c r="A70" s="34" t="s">
        <v>175</v>
      </c>
      <c r="B70" s="34" t="s">
        <v>177</v>
      </c>
      <c r="C70" s="34" t="s">
        <v>56</v>
      </c>
      <c r="D70" s="14" t="s">
        <v>176</v>
      </c>
      <c r="E70" s="13">
        <f>F70</f>
        <v>0</v>
      </c>
      <c r="F70" s="14">
        <v>0</v>
      </c>
      <c r="G70" s="14">
        <v>0</v>
      </c>
      <c r="H70" s="14">
        <v>0</v>
      </c>
      <c r="I70" s="14">
        <v>0</v>
      </c>
      <c r="J70" s="13">
        <f t="shared" si="12"/>
        <v>215155</v>
      </c>
      <c r="K70" s="14">
        <v>215155</v>
      </c>
      <c r="L70" s="14">
        <v>0</v>
      </c>
      <c r="M70" s="14">
        <v>0</v>
      </c>
      <c r="N70" s="14">
        <v>0</v>
      </c>
      <c r="O70" s="31">
        <v>215155</v>
      </c>
      <c r="P70" s="32">
        <f t="shared" si="11"/>
        <v>215155</v>
      </c>
    </row>
    <row r="71" spans="1:16" ht="38.25" x14ac:dyDescent="0.2">
      <c r="A71" s="34" t="s">
        <v>169</v>
      </c>
      <c r="B71" s="34" t="s">
        <v>143</v>
      </c>
      <c r="C71" s="34" t="s">
        <v>63</v>
      </c>
      <c r="D71" s="14" t="s">
        <v>144</v>
      </c>
      <c r="E71" s="13">
        <v>0</v>
      </c>
      <c r="F71" s="14">
        <v>0</v>
      </c>
      <c r="G71" s="14">
        <v>0</v>
      </c>
      <c r="H71" s="14">
        <v>0</v>
      </c>
      <c r="I71" s="14">
        <v>0</v>
      </c>
      <c r="J71" s="13">
        <f>O71</f>
        <v>213000</v>
      </c>
      <c r="K71" s="14">
        <v>213000</v>
      </c>
      <c r="L71" s="14">
        <v>0</v>
      </c>
      <c r="M71" s="14">
        <v>0</v>
      </c>
      <c r="N71" s="14">
        <v>0</v>
      </c>
      <c r="O71" s="31">
        <v>213000</v>
      </c>
      <c r="P71" s="32">
        <f t="shared" si="11"/>
        <v>213000</v>
      </c>
    </row>
    <row r="72" spans="1:16" x14ac:dyDescent="0.2">
      <c r="A72" s="34"/>
      <c r="B72" s="34"/>
      <c r="C72" s="34"/>
      <c r="D72" s="36" t="s">
        <v>130</v>
      </c>
      <c r="E72" s="37"/>
      <c r="F72" s="36"/>
      <c r="G72" s="36"/>
      <c r="H72" s="36"/>
      <c r="I72" s="36"/>
      <c r="J72" s="37"/>
      <c r="K72" s="36"/>
      <c r="L72" s="36"/>
      <c r="M72" s="36"/>
      <c r="N72" s="36"/>
      <c r="O72" s="38"/>
      <c r="P72" s="39"/>
    </row>
    <row r="73" spans="1:16" ht="58.5" customHeight="1" x14ac:dyDescent="0.2">
      <c r="A73" s="34"/>
      <c r="B73" s="34"/>
      <c r="C73" s="34"/>
      <c r="D73" s="36" t="s">
        <v>149</v>
      </c>
      <c r="E73" s="37"/>
      <c r="F73" s="36">
        <v>0</v>
      </c>
      <c r="G73" s="36">
        <v>0</v>
      </c>
      <c r="H73" s="36">
        <v>0</v>
      </c>
      <c r="I73" s="36">
        <v>0</v>
      </c>
      <c r="J73" s="37">
        <f>O73</f>
        <v>213000</v>
      </c>
      <c r="K73" s="36">
        <v>213000</v>
      </c>
      <c r="L73" s="36">
        <v>0</v>
      </c>
      <c r="M73" s="36">
        <v>0</v>
      </c>
      <c r="N73" s="36">
        <v>0</v>
      </c>
      <c r="O73" s="38">
        <v>213000</v>
      </c>
      <c r="P73" s="39">
        <f t="shared" ref="P73" si="13">E73+J73</f>
        <v>213000</v>
      </c>
    </row>
    <row r="74" spans="1:16" x14ac:dyDescent="0.2">
      <c r="A74" s="15" t="s">
        <v>119</v>
      </c>
      <c r="B74" s="16" t="s">
        <v>119</v>
      </c>
      <c r="C74" s="17" t="s">
        <v>119</v>
      </c>
      <c r="D74" s="18" t="s">
        <v>120</v>
      </c>
      <c r="E74" s="22">
        <f t="shared" ref="E74:O74" si="14">E13+E50</f>
        <v>130626780</v>
      </c>
      <c r="F74" s="22">
        <f t="shared" si="14"/>
        <v>128283883</v>
      </c>
      <c r="G74" s="22">
        <f t="shared" si="14"/>
        <v>42907542</v>
      </c>
      <c r="H74" s="22">
        <f t="shared" si="14"/>
        <v>7335831</v>
      </c>
      <c r="I74" s="22">
        <f t="shared" si="14"/>
        <v>2314897</v>
      </c>
      <c r="J74" s="22">
        <f>J13+J50</f>
        <v>77137128</v>
      </c>
      <c r="K74" s="22">
        <f>K13+K50</f>
        <v>38361264</v>
      </c>
      <c r="L74" s="22">
        <f t="shared" si="14"/>
        <v>2633747</v>
      </c>
      <c r="M74" s="22">
        <f t="shared" si="14"/>
        <v>0</v>
      </c>
      <c r="N74" s="22">
        <f t="shared" si="14"/>
        <v>0</v>
      </c>
      <c r="O74" s="22">
        <f t="shared" si="14"/>
        <v>74075226</v>
      </c>
      <c r="P74" s="22">
        <f>E74+J74</f>
        <v>207763908</v>
      </c>
    </row>
    <row r="75" spans="1:16" ht="25.5" x14ac:dyDescent="0.2">
      <c r="A75" s="15"/>
      <c r="B75" s="16"/>
      <c r="C75" s="17"/>
      <c r="D75" s="19" t="s">
        <v>124</v>
      </c>
      <c r="E75" s="20">
        <f>E78+E79+E77+E80+E85+E86+E87</f>
        <v>25520325</v>
      </c>
      <c r="F75" s="20">
        <f>F78+F79+F80+F77+F81+F82+F83+F85+F86+F87</f>
        <v>25520325</v>
      </c>
      <c r="G75" s="20">
        <f t="shared" ref="G75:I75" si="15">G78+G79+G80+G77+G81+G82+G83</f>
        <v>16564357</v>
      </c>
      <c r="H75" s="20">
        <f t="shared" si="15"/>
        <v>0</v>
      </c>
      <c r="I75" s="20">
        <f t="shared" si="15"/>
        <v>0</v>
      </c>
      <c r="J75" s="20">
        <f>J78+J79+J80+J77+J81+J82+J83+J85+J86+J87+J88+J89</f>
        <v>5732096</v>
      </c>
      <c r="K75" s="20">
        <f>K78+K79+K80+K77+K81+K82+K83+K85+K86+K87+K88+K89</f>
        <v>5732096</v>
      </c>
      <c r="L75" s="20">
        <f t="shared" ref="L75:N75" si="16">L78+L79+L80+L77+L81+L82+L83+L85+L86+L87+L88</f>
        <v>0</v>
      </c>
      <c r="M75" s="20">
        <f t="shared" si="16"/>
        <v>0</v>
      </c>
      <c r="N75" s="20">
        <f t="shared" si="16"/>
        <v>0</v>
      </c>
      <c r="O75" s="20">
        <f>O78+O79+O80+O77+O81+O82+O83+O85+O86+O87+O88+O89</f>
        <v>5732096</v>
      </c>
      <c r="P75" s="22">
        <f t="shared" si="11"/>
        <v>31252421</v>
      </c>
    </row>
    <row r="76" spans="1:16" x14ac:dyDescent="0.2">
      <c r="A76" s="15"/>
      <c r="B76" s="16"/>
      <c r="C76" s="17"/>
      <c r="D76" s="19" t="s">
        <v>125</v>
      </c>
      <c r="E76" s="20"/>
      <c r="F76" s="20"/>
      <c r="G76" s="21">
        <v>0</v>
      </c>
      <c r="H76" s="21">
        <v>0</v>
      </c>
      <c r="I76" s="21">
        <v>0</v>
      </c>
      <c r="J76" s="20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2">
        <f t="shared" si="11"/>
        <v>0</v>
      </c>
    </row>
    <row r="77" spans="1:16" ht="22.5" x14ac:dyDescent="0.2">
      <c r="A77" s="15"/>
      <c r="B77" s="16"/>
      <c r="C77" s="17"/>
      <c r="D77" s="43" t="s">
        <v>128</v>
      </c>
      <c r="E77" s="50">
        <f>F77</f>
        <v>20199000</v>
      </c>
      <c r="F77" s="38">
        <v>20199000</v>
      </c>
      <c r="G77" s="44">
        <v>16556557</v>
      </c>
      <c r="H77" s="44">
        <v>0</v>
      </c>
      <c r="I77" s="44">
        <v>0</v>
      </c>
      <c r="J77" s="45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7"/>
    </row>
    <row r="78" spans="1:16" ht="22.5" x14ac:dyDescent="0.2">
      <c r="A78" s="15"/>
      <c r="B78" s="16"/>
      <c r="C78" s="17"/>
      <c r="D78" s="48" t="s">
        <v>126</v>
      </c>
      <c r="E78" s="45">
        <v>5105500</v>
      </c>
      <c r="F78" s="49">
        <v>5105500</v>
      </c>
      <c r="G78" s="44">
        <v>0</v>
      </c>
      <c r="H78" s="44">
        <v>0</v>
      </c>
      <c r="I78" s="44">
        <v>0</v>
      </c>
      <c r="J78" s="45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7">
        <f t="shared" si="11"/>
        <v>5105500</v>
      </c>
    </row>
    <row r="79" spans="1:16" ht="63.75" x14ac:dyDescent="0.2">
      <c r="A79" s="15"/>
      <c r="B79" s="16"/>
      <c r="C79" s="17"/>
      <c r="D79" s="42" t="s">
        <v>127</v>
      </c>
      <c r="E79" s="45">
        <v>20400</v>
      </c>
      <c r="F79" s="49">
        <v>20400</v>
      </c>
      <c r="G79" s="44">
        <v>0</v>
      </c>
      <c r="H79" s="44">
        <v>0</v>
      </c>
      <c r="I79" s="44">
        <v>0</v>
      </c>
      <c r="J79" s="45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7">
        <f t="shared" si="11"/>
        <v>20400</v>
      </c>
    </row>
    <row r="80" spans="1:16" ht="45" x14ac:dyDescent="0.2">
      <c r="A80" s="15"/>
      <c r="B80" s="16"/>
      <c r="C80" s="17"/>
      <c r="D80" s="41" t="s">
        <v>129</v>
      </c>
      <c r="E80" s="51">
        <f>F80</f>
        <v>14647</v>
      </c>
      <c r="F80" s="46">
        <v>14647</v>
      </c>
      <c r="G80" s="44">
        <v>7800</v>
      </c>
      <c r="H80" s="44">
        <v>0</v>
      </c>
      <c r="I80" s="44">
        <v>0</v>
      </c>
      <c r="J80" s="44">
        <f>K80</f>
        <v>8026</v>
      </c>
      <c r="K80" s="44">
        <v>8026</v>
      </c>
      <c r="L80" s="44">
        <v>0</v>
      </c>
      <c r="M80" s="44">
        <v>0</v>
      </c>
      <c r="N80" s="44">
        <v>0</v>
      </c>
      <c r="O80" s="44">
        <f>K80</f>
        <v>8026</v>
      </c>
      <c r="P80" s="47">
        <f t="shared" si="11"/>
        <v>22673</v>
      </c>
    </row>
    <row r="81" spans="1:16" ht="38.25" x14ac:dyDescent="0.2">
      <c r="A81" s="15"/>
      <c r="B81" s="16"/>
      <c r="C81" s="17"/>
      <c r="D81" s="42" t="s">
        <v>151</v>
      </c>
      <c r="E81" s="52">
        <v>0</v>
      </c>
      <c r="F81" s="36">
        <v>0</v>
      </c>
      <c r="G81" s="36">
        <v>0</v>
      </c>
      <c r="H81" s="36">
        <v>0</v>
      </c>
      <c r="I81" s="36">
        <v>0</v>
      </c>
      <c r="J81" s="40">
        <f>O81</f>
        <v>3023893</v>
      </c>
      <c r="K81" s="40">
        <v>3023893</v>
      </c>
      <c r="L81" s="36">
        <v>0</v>
      </c>
      <c r="M81" s="36">
        <v>0</v>
      </c>
      <c r="N81" s="36">
        <v>0</v>
      </c>
      <c r="O81" s="36">
        <v>3023893</v>
      </c>
      <c r="P81" s="39">
        <f>O81+L81</f>
        <v>3023893</v>
      </c>
    </row>
    <row r="82" spans="1:16" ht="51" x14ac:dyDescent="0.2">
      <c r="A82" s="15"/>
      <c r="B82" s="16"/>
      <c r="C82" s="17"/>
      <c r="D82" s="36" t="s">
        <v>149</v>
      </c>
      <c r="E82" s="52">
        <v>0</v>
      </c>
      <c r="F82" s="36">
        <v>0</v>
      </c>
      <c r="G82" s="36">
        <v>0</v>
      </c>
      <c r="H82" s="36">
        <v>0</v>
      </c>
      <c r="I82" s="36">
        <v>0</v>
      </c>
      <c r="J82" s="40">
        <f>K82</f>
        <v>10000</v>
      </c>
      <c r="K82" s="36">
        <v>10000</v>
      </c>
      <c r="L82" s="36">
        <v>0</v>
      </c>
      <c r="M82" s="36">
        <v>0</v>
      </c>
      <c r="N82" s="36">
        <v>0</v>
      </c>
      <c r="O82" s="38">
        <v>10000</v>
      </c>
      <c r="P82" s="39">
        <f>J82+E82</f>
        <v>10000</v>
      </c>
    </row>
    <row r="83" spans="1:16" ht="38.25" x14ac:dyDescent="0.2">
      <c r="A83" s="15"/>
      <c r="B83" s="16"/>
      <c r="C83" s="17"/>
      <c r="D83" s="36" t="s">
        <v>150</v>
      </c>
      <c r="E83" s="52">
        <v>0</v>
      </c>
      <c r="F83" s="36">
        <v>0</v>
      </c>
      <c r="G83" s="36">
        <v>0</v>
      </c>
      <c r="H83" s="36">
        <v>0</v>
      </c>
      <c r="I83" s="36">
        <v>0</v>
      </c>
      <c r="J83" s="40">
        <f>O83</f>
        <v>4000</v>
      </c>
      <c r="K83" s="40">
        <v>4000</v>
      </c>
      <c r="L83" s="36">
        <v>0</v>
      </c>
      <c r="M83" s="36">
        <v>0</v>
      </c>
      <c r="N83" s="36">
        <v>0</v>
      </c>
      <c r="O83" s="36">
        <v>4000</v>
      </c>
      <c r="P83" s="39">
        <f>O83+L83</f>
        <v>4000</v>
      </c>
    </row>
    <row r="84" spans="1:16" hidden="1" x14ac:dyDescent="0.2">
      <c r="A84" s="15"/>
      <c r="B84" s="16"/>
      <c r="C84" s="17"/>
      <c r="D84" s="23"/>
      <c r="E84" s="24"/>
      <c r="F84" s="24"/>
      <c r="G84" s="21"/>
      <c r="H84" s="21"/>
      <c r="I84" s="21"/>
      <c r="J84" s="21"/>
      <c r="K84" s="21"/>
      <c r="L84" s="21"/>
      <c r="M84" s="21"/>
      <c r="N84" s="21"/>
      <c r="O84" s="21"/>
      <c r="P84" s="22"/>
    </row>
    <row r="85" spans="1:16" ht="68.25" customHeight="1" x14ac:dyDescent="0.2">
      <c r="A85" s="15"/>
      <c r="B85" s="16"/>
      <c r="C85" s="17"/>
      <c r="D85" s="42" t="s">
        <v>152</v>
      </c>
      <c r="E85" s="37">
        <f>F85</f>
        <v>137133</v>
      </c>
      <c r="F85" s="36">
        <v>137133</v>
      </c>
      <c r="G85" s="36">
        <v>0</v>
      </c>
      <c r="H85" s="36">
        <v>0</v>
      </c>
      <c r="I85" s="36">
        <v>0</v>
      </c>
      <c r="J85" s="37">
        <f>K85</f>
        <v>45820</v>
      </c>
      <c r="K85" s="40">
        <v>45820</v>
      </c>
      <c r="L85" s="36">
        <v>0</v>
      </c>
      <c r="M85" s="36">
        <v>0</v>
      </c>
      <c r="N85" s="36">
        <v>0</v>
      </c>
      <c r="O85" s="36">
        <v>45820</v>
      </c>
      <c r="P85" s="39">
        <f>J85+E85</f>
        <v>182953</v>
      </c>
    </row>
    <row r="86" spans="1:16" ht="46.5" customHeight="1" x14ac:dyDescent="0.2">
      <c r="A86" s="15"/>
      <c r="B86" s="16"/>
      <c r="C86" s="17"/>
      <c r="D86" s="42" t="s">
        <v>154</v>
      </c>
      <c r="E86" s="37">
        <f>F86</f>
        <v>43645</v>
      </c>
      <c r="F86" s="36">
        <v>43645</v>
      </c>
      <c r="G86" s="36">
        <v>0</v>
      </c>
      <c r="H86" s="36">
        <v>0</v>
      </c>
      <c r="I86" s="36">
        <v>0</v>
      </c>
      <c r="J86" s="37">
        <f>K86</f>
        <v>249257</v>
      </c>
      <c r="K86" s="40">
        <v>249257</v>
      </c>
      <c r="L86" s="36">
        <v>0</v>
      </c>
      <c r="M86" s="36">
        <v>0</v>
      </c>
      <c r="N86" s="36">
        <v>0</v>
      </c>
      <c r="O86" s="36">
        <f>K86</f>
        <v>249257</v>
      </c>
      <c r="P86" s="39">
        <f>J86+E86</f>
        <v>292902</v>
      </c>
    </row>
    <row r="87" spans="1:16" ht="28.5" customHeight="1" x14ac:dyDescent="0.2">
      <c r="A87" s="15"/>
      <c r="B87" s="16"/>
      <c r="C87" s="17"/>
      <c r="D87" s="36" t="s">
        <v>153</v>
      </c>
      <c r="E87" s="37">
        <v>0</v>
      </c>
      <c r="F87" s="36">
        <v>0</v>
      </c>
      <c r="G87" s="36">
        <v>0</v>
      </c>
      <c r="H87" s="36">
        <v>0</v>
      </c>
      <c r="I87" s="36">
        <v>0</v>
      </c>
      <c r="J87" s="37">
        <f>K87</f>
        <v>2080000</v>
      </c>
      <c r="K87" s="40">
        <v>2080000</v>
      </c>
      <c r="L87" s="36">
        <v>0</v>
      </c>
      <c r="M87" s="36">
        <v>0</v>
      </c>
      <c r="N87" s="36">
        <v>0</v>
      </c>
      <c r="O87" s="36">
        <v>2080000</v>
      </c>
      <c r="P87" s="39">
        <f>J87</f>
        <v>2080000</v>
      </c>
    </row>
    <row r="88" spans="1:16" ht="51" x14ac:dyDescent="0.2">
      <c r="A88" s="15"/>
      <c r="B88" s="16"/>
      <c r="C88" s="17"/>
      <c r="D88" s="36" t="s">
        <v>149</v>
      </c>
      <c r="E88" s="37"/>
      <c r="F88" s="36">
        <v>0</v>
      </c>
      <c r="G88" s="36">
        <v>0</v>
      </c>
      <c r="H88" s="36">
        <v>0</v>
      </c>
      <c r="I88" s="36">
        <v>0</v>
      </c>
      <c r="J88" s="37">
        <f>O88</f>
        <v>213000</v>
      </c>
      <c r="K88" s="36">
        <v>213000</v>
      </c>
      <c r="L88" s="36">
        <v>0</v>
      </c>
      <c r="M88" s="36">
        <v>0</v>
      </c>
      <c r="N88" s="36">
        <v>0</v>
      </c>
      <c r="O88" s="38">
        <v>213000</v>
      </c>
      <c r="P88" s="39">
        <f t="shared" ref="P88" si="17">E88+J88</f>
        <v>213000</v>
      </c>
    </row>
    <row r="89" spans="1:16" ht="51" x14ac:dyDescent="0.2">
      <c r="A89" s="15"/>
      <c r="B89" s="16"/>
      <c r="C89" s="17"/>
      <c r="D89" s="36" t="s">
        <v>173</v>
      </c>
      <c r="E89" s="37">
        <f>F89</f>
        <v>0</v>
      </c>
      <c r="F89" s="36">
        <v>0</v>
      </c>
      <c r="G89" s="36">
        <v>0</v>
      </c>
      <c r="H89" s="36">
        <v>0</v>
      </c>
      <c r="I89" s="36">
        <v>0</v>
      </c>
      <c r="J89" s="37">
        <f>K89</f>
        <v>98100</v>
      </c>
      <c r="K89" s="40">
        <v>98100</v>
      </c>
      <c r="L89" s="36">
        <v>0</v>
      </c>
      <c r="M89" s="36">
        <v>0</v>
      </c>
      <c r="N89" s="36">
        <v>0</v>
      </c>
      <c r="O89" s="36">
        <v>98100</v>
      </c>
      <c r="P89" s="39">
        <f>J89+E89</f>
        <v>98100</v>
      </c>
    </row>
    <row r="90" spans="1:16" x14ac:dyDescent="0.2">
      <c r="A90" s="54"/>
      <c r="B90" s="55"/>
      <c r="C90" s="56"/>
      <c r="D90" s="57"/>
      <c r="E90" s="58"/>
      <c r="F90" s="57"/>
      <c r="G90" s="57"/>
      <c r="H90" s="57"/>
      <c r="I90" s="57"/>
      <c r="J90" s="58"/>
      <c r="K90" s="57"/>
      <c r="L90" s="57"/>
      <c r="M90" s="57"/>
      <c r="N90" s="57"/>
      <c r="O90" s="59"/>
      <c r="P90" s="60"/>
    </row>
    <row r="93" spans="1:16" x14ac:dyDescent="0.2">
      <c r="B93" s="1" t="s">
        <v>121</v>
      </c>
      <c r="I93" s="1" t="s">
        <v>122</v>
      </c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41" right="0.19685039370078741" top="0.39370078740157483" bottom="0.19685039370078741" header="0" footer="0"/>
  <pageSetup paperSize="9" scale="65" fitToHeight="50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user</cp:lastModifiedBy>
  <cp:lastPrinted>2019-10-24T07:42:44Z</cp:lastPrinted>
  <dcterms:created xsi:type="dcterms:W3CDTF">2019-01-14T07:06:24Z</dcterms:created>
  <dcterms:modified xsi:type="dcterms:W3CDTF">2019-11-27T09:30:31Z</dcterms:modified>
</cp:coreProperties>
</file>